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20251005 - Bruska WS 450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'K20251005 - Bruska WS 450...'!$C$125:$K$258</definedName>
    <definedName name="_xlnm.Print_Area" localSheetId="1">'K20251005 - Bruska WS 450...'!$C$4:$J$76,'K20251005 - Bruska WS 450...'!$C$82:$J$109,'K20251005 - Bruska WS 450...'!$C$115:$J$258</definedName>
    <definedName name="_xlnm.Print_Titles" localSheetId="1">'K20251005 - Bruska WS 450...'!$125:$125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0"/>
  <c r="J89"/>
  <c r="F89"/>
  <c r="F87"/>
  <c r="E85"/>
  <c r="J16"/>
  <c r="E16"/>
  <c r="F123"/>
  <c r="J15"/>
  <c r="J10"/>
  <c r="J87"/>
  <c i="1" r="L90"/>
  <c r="AM90"/>
  <c r="AM89"/>
  <c r="L89"/>
  <c r="AM87"/>
  <c r="L87"/>
  <c r="L85"/>
  <c r="L84"/>
  <c i="2" r="BK245"/>
  <c r="J206"/>
  <c r="BK155"/>
  <c r="J250"/>
  <c r="J226"/>
  <c r="BK242"/>
  <c r="J221"/>
  <c r="BK153"/>
  <c r="J143"/>
  <c r="BK157"/>
  <c r="BK256"/>
  <c r="BK232"/>
  <c r="BK258"/>
  <c r="BK175"/>
  <c r="BK140"/>
  <c r="J244"/>
  <c r="BK213"/>
  <c r="BK145"/>
  <c r="J148"/>
  <c r="J189"/>
  <c r="J130"/>
  <c r="J152"/>
  <c r="J204"/>
  <c r="BK174"/>
  <c r="J194"/>
  <c r="J245"/>
  <c r="J215"/>
  <c r="BK251"/>
  <c r="J185"/>
  <c r="BK161"/>
  <c r="J138"/>
  <c r="J166"/>
  <c r="J155"/>
  <c r="J253"/>
  <c r="BK227"/>
  <c r="J216"/>
  <c r="BK192"/>
  <c r="J183"/>
  <c r="J165"/>
  <c r="J154"/>
  <c r="BK254"/>
  <c r="J229"/>
  <c r="BK206"/>
  <c r="J151"/>
  <c r="J251"/>
  <c r="J219"/>
  <c r="J218"/>
  <c r="BK132"/>
  <c r="J167"/>
  <c r="BK169"/>
  <c r="BK130"/>
  <c r="BK191"/>
  <c r="J247"/>
  <c r="BK233"/>
  <c r="BK176"/>
  <c r="J232"/>
  <c r="J133"/>
  <c r="BK238"/>
  <c r="BK178"/>
  <c r="J150"/>
  <c r="J199"/>
  <c r="BK143"/>
  <c r="BK141"/>
  <c r="BK139"/>
  <c r="BK235"/>
  <c r="BK215"/>
  <c r="J186"/>
  <c r="J181"/>
  <c r="BK163"/>
  <c r="J252"/>
  <c r="BK223"/>
  <c r="J180"/>
  <c r="BK134"/>
  <c r="BK226"/>
  <c r="BK205"/>
  <c i="1" r="AS94"/>
  <c i="2" r="BK212"/>
  <c r="J184"/>
  <c r="J175"/>
  <c r="J212"/>
  <c r="BK187"/>
  <c r="BK131"/>
  <c r="J246"/>
  <c r="BK236"/>
  <c r="J139"/>
  <c r="J188"/>
  <c r="J233"/>
  <c r="J170"/>
  <c r="J236"/>
  <c r="J159"/>
  <c r="BK218"/>
  <c r="BK199"/>
  <c r="BK165"/>
  <c r="BK244"/>
  <c r="BK225"/>
  <c r="BK201"/>
  <c r="J191"/>
  <c r="BK249"/>
  <c r="J234"/>
  <c r="BK252"/>
  <c r="BK181"/>
  <c r="BK154"/>
  <c r="BK173"/>
  <c r="BK136"/>
  <c r="J169"/>
  <c r="BK247"/>
  <c r="BK219"/>
  <c r="BK214"/>
  <c r="J190"/>
  <c r="J174"/>
  <c r="J257"/>
  <c r="BK253"/>
  <c r="BK228"/>
  <c r="J178"/>
  <c r="J135"/>
  <c r="J239"/>
  <c r="J214"/>
  <c r="J140"/>
  <c r="BK203"/>
  <c r="J177"/>
  <c r="BK188"/>
  <c r="J145"/>
  <c r="BK198"/>
  <c r="J141"/>
  <c r="BK194"/>
  <c r="BK152"/>
  <c r="BK135"/>
  <c r="J158"/>
  <c r="BK237"/>
  <c r="BK222"/>
  <c r="J195"/>
  <c r="BK150"/>
  <c r="J242"/>
  <c r="J176"/>
  <c r="J187"/>
  <c r="BK167"/>
  <c r="J136"/>
  <c r="J144"/>
  <c r="J255"/>
  <c r="BK208"/>
  <c r="J160"/>
  <c r="BK129"/>
  <c r="J230"/>
  <c r="BK170"/>
  <c r="BK204"/>
  <c r="J192"/>
  <c r="J258"/>
  <c r="BK147"/>
  <c r="J201"/>
  <c r="J157"/>
  <c r="J243"/>
  <c r="BK230"/>
  <c r="J200"/>
  <c r="J131"/>
  <c r="BK240"/>
  <c r="BK193"/>
  <c r="BK246"/>
  <c r="J227"/>
  <c r="J172"/>
  <c r="BK144"/>
  <c r="BK200"/>
  <c r="BK151"/>
  <c r="J163"/>
  <c r="BK190"/>
  <c r="BK250"/>
  <c r="J228"/>
  <c r="BK195"/>
  <c r="BK184"/>
  <c r="J173"/>
  <c r="BK164"/>
  <c r="BK257"/>
  <c r="BK243"/>
  <c r="J197"/>
  <c r="BK189"/>
  <c r="J147"/>
  <c r="BK221"/>
  <c r="BK133"/>
  <c r="BK138"/>
  <c r="BK186"/>
  <c r="J149"/>
  <c r="J134"/>
  <c r="BK197"/>
  <c r="BK166"/>
  <c r="BK216"/>
  <c r="J196"/>
  <c r="J225"/>
  <c r="J203"/>
  <c r="J198"/>
  <c r="J254"/>
  <c r="J222"/>
  <c r="J193"/>
  <c r="J168"/>
  <c r="J224"/>
  <c r="J237"/>
  <c r="BK142"/>
  <c r="BK183"/>
  <c r="J164"/>
  <c r="BK229"/>
  <c r="BK234"/>
  <c r="BK224"/>
  <c r="J235"/>
  <c r="BK158"/>
  <c r="J153"/>
  <c r="J213"/>
  <c r="BK171"/>
  <c r="J238"/>
  <c r="BK196"/>
  <c r="J249"/>
  <c r="BK149"/>
  <c r="J129"/>
  <c r="J208"/>
  <c r="BK239"/>
  <c r="BK160"/>
  <c r="J241"/>
  <c r="BK185"/>
  <c r="BK255"/>
  <c r="BK217"/>
  <c r="J223"/>
  <c r="J171"/>
  <c r="J161"/>
  <c r="BK180"/>
  <c r="J217"/>
  <c r="J182"/>
  <c r="J256"/>
  <c r="BK172"/>
  <c r="BK211"/>
  <c r="BK182"/>
  <c r="BK177"/>
  <c r="J142"/>
  <c r="J211"/>
  <c r="BK159"/>
  <c r="J240"/>
  <c r="J205"/>
  <c r="BK241"/>
  <c r="BK148"/>
  <c r="BK168"/>
  <c r="J132"/>
  <c l="1" r="BK162"/>
  <c r="J162"/>
  <c r="J100"/>
  <c r="R156"/>
  <c r="R220"/>
  <c r="T137"/>
  <c r="BK231"/>
  <c r="J231"/>
  <c r="J107"/>
  <c r="P137"/>
  <c r="R146"/>
  <c r="BK179"/>
  <c r="J179"/>
  <c r="J101"/>
  <c r="P202"/>
  <c r="BK210"/>
  <c r="J210"/>
  <c r="J105"/>
  <c r="P220"/>
  <c r="R248"/>
  <c r="BK128"/>
  <c r="J128"/>
  <c r="J96"/>
  <c r="R137"/>
  <c r="P156"/>
  <c r="P179"/>
  <c r="R202"/>
  <c r="P210"/>
  <c r="R231"/>
  <c r="T128"/>
  <c r="T156"/>
  <c r="BK248"/>
  <c r="J248"/>
  <c r="J108"/>
  <c r="P162"/>
  <c r="T220"/>
  <c r="R162"/>
  <c r="P248"/>
  <c r="BK137"/>
  <c r="J137"/>
  <c r="J97"/>
  <c r="T146"/>
  <c r="T162"/>
  <c r="BK202"/>
  <c r="J202"/>
  <c r="J102"/>
  <c r="T210"/>
  <c r="T231"/>
  <c r="R128"/>
  <c r="P146"/>
  <c r="R179"/>
  <c r="T202"/>
  <c r="P231"/>
  <c r="P128"/>
  <c r="P127"/>
  <c r="BK146"/>
  <c r="J146"/>
  <c r="J98"/>
  <c r="BK156"/>
  <c r="J156"/>
  <c r="J99"/>
  <c r="T179"/>
  <c r="R210"/>
  <c r="R209"/>
  <c r="BK220"/>
  <c r="J220"/>
  <c r="J106"/>
  <c r="T248"/>
  <c r="BK207"/>
  <c r="J207"/>
  <c r="J103"/>
  <c r="BE169"/>
  <c r="BE192"/>
  <c r="J120"/>
  <c r="BE135"/>
  <c r="BE154"/>
  <c r="BE157"/>
  <c r="BE166"/>
  <c r="BE172"/>
  <c r="BE180"/>
  <c r="BE198"/>
  <c r="BE211"/>
  <c r="BE141"/>
  <c r="BE145"/>
  <c r="BE148"/>
  <c r="BE165"/>
  <c r="BE193"/>
  <c r="BE196"/>
  <c r="BE133"/>
  <c r="BE149"/>
  <c r="BE182"/>
  <c r="BE194"/>
  <c r="BE205"/>
  <c r="BE216"/>
  <c r="BE217"/>
  <c r="BE138"/>
  <c r="BE151"/>
  <c r="BE178"/>
  <c r="BE186"/>
  <c r="BE188"/>
  <c r="BE190"/>
  <c r="BE206"/>
  <c r="BE208"/>
  <c r="BE218"/>
  <c r="BE235"/>
  <c r="BE236"/>
  <c r="BE130"/>
  <c r="BE136"/>
  <c r="BE164"/>
  <c r="BE173"/>
  <c r="BE176"/>
  <c r="BE181"/>
  <c r="BE183"/>
  <c r="BE203"/>
  <c r="BE227"/>
  <c r="BE230"/>
  <c r="BE254"/>
  <c r="BE255"/>
  <c r="BE256"/>
  <c r="BE257"/>
  <c r="BE152"/>
  <c r="BE160"/>
  <c r="BE199"/>
  <c r="BE131"/>
  <c r="BE163"/>
  <c r="BE170"/>
  <c r="BE175"/>
  <c r="BE184"/>
  <c r="BE189"/>
  <c r="BE219"/>
  <c r="BE226"/>
  <c r="BE232"/>
  <c r="BE239"/>
  <c r="BE240"/>
  <c r="BE242"/>
  <c r="BE245"/>
  <c r="BE246"/>
  <c r="BE249"/>
  <c r="BE258"/>
  <c r="BE143"/>
  <c r="BE159"/>
  <c r="BE171"/>
  <c r="F90"/>
  <c r="BE132"/>
  <c r="BE139"/>
  <c r="BE155"/>
  <c r="BE167"/>
  <c r="BE187"/>
  <c r="BE200"/>
  <c r="BE201"/>
  <c r="BE177"/>
  <c r="BE142"/>
  <c r="BE147"/>
  <c r="BE168"/>
  <c r="BE191"/>
  <c r="BE195"/>
  <c r="BE197"/>
  <c r="BE214"/>
  <c r="BE215"/>
  <c r="BE223"/>
  <c r="BE224"/>
  <c r="BE228"/>
  <c r="BE234"/>
  <c r="BE237"/>
  <c r="BE241"/>
  <c r="BE129"/>
  <c r="BE144"/>
  <c r="BE150"/>
  <c r="BE158"/>
  <c r="BE161"/>
  <c r="BE213"/>
  <c r="BE222"/>
  <c r="BE225"/>
  <c r="BE229"/>
  <c r="BE233"/>
  <c r="BE238"/>
  <c r="BE243"/>
  <c r="BE244"/>
  <c r="BE247"/>
  <c r="BE252"/>
  <c r="BE253"/>
  <c r="BE134"/>
  <c r="BE140"/>
  <c r="BE153"/>
  <c r="BE174"/>
  <c r="BE185"/>
  <c r="BE204"/>
  <c r="BE212"/>
  <c r="BE221"/>
  <c r="BE250"/>
  <c r="BE251"/>
  <c r="F34"/>
  <c i="1" r="BC95"/>
  <c r="BC94"/>
  <c r="AY94"/>
  <c i="2" r="J32"/>
  <c i="1" r="AW95"/>
  <c i="2" r="F32"/>
  <c i="1" r="BA95"/>
  <c r="BA94"/>
  <c r="W30"/>
  <c i="2" r="F35"/>
  <c i="1" r="BD95"/>
  <c r="BD94"/>
  <c r="W33"/>
  <c i="2" r="F33"/>
  <c i="1" r="BB95"/>
  <c r="BB94"/>
  <c r="W31"/>
  <c i="2" l="1" r="R127"/>
  <c r="R126"/>
  <c r="T209"/>
  <c r="T127"/>
  <c r="T126"/>
  <c r="P209"/>
  <c r="P126"/>
  <c i="1" r="AU95"/>
  <c i="2" r="BK209"/>
  <c r="J209"/>
  <c r="J104"/>
  <c r="BK127"/>
  <c r="BK126"/>
  <c r="J126"/>
  <c r="J94"/>
  <c i="1" r="AX94"/>
  <c i="2" r="J31"/>
  <c i="1" r="AV95"/>
  <c r="AT95"/>
  <c r="AW94"/>
  <c r="AK30"/>
  <c r="W32"/>
  <c i="2" r="F31"/>
  <c i="1" r="AZ95"/>
  <c r="AZ94"/>
  <c r="AV94"/>
  <c r="AK29"/>
  <c r="AU94"/>
  <c i="2" l="1" r="J127"/>
  <c r="J95"/>
  <c r="J28"/>
  <c i="1" r="AG95"/>
  <c r="AG94"/>
  <c r="AK26"/>
  <c r="AK35"/>
  <c r="AT94"/>
  <c r="W29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<sst xmlns="http://schemas.openxmlformats.org/spreadsheetml/2006/main">
  <si>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</si>
  <si>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</si>
  <si>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</si>
  <si>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</si>
  <si>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</si>
  <si>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{29c08b96-5868-4c54-9c6d-f4c4ee740680}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</si>
  <si>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</si>
  <si>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</si>
  <si>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</si>
  <si>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</si>
  <si>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</si>
  <si>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</si>
  <si>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</si>
  <si>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</si>
  <si>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K20251005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</si>
  <si>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</si>
  <si>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</si>
  <si>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Bruska WS 450/5000-stavební připravenost</t>
  </si>
  <si>
    <t>KSO:</t>
  </si>
  <si>
    <t>CC-CZ:</t>
  </si>
  <si>
    <t>Místo:</t>
  </si>
  <si>
    <t xml:space="preserve">Břidličná, areál AL INVEST </t>
  </si>
  <si>
    <t>Datum:</t>
  </si>
  <si>
    <t>5. 10. 2025</t>
  </si>
  <si>
    <t>Zadavatel:</t>
  </si>
  <si>
    <t>IČ:</t>
  </si>
  <si>
    <t>AL INVEST Břidličná a.s.</t>
  </si>
  <si>
    <t>DIČ:</t>
  </si>
  <si>
    <t>Uchazeč:</t>
  </si>
  <si>
    <t>Vyplň údaj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</si>
  <si>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</si>
  <si>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</si>
  <si>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</si>
  <si>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</si>
  <si>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</si>
  <si>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</si>
  <si>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</si>
  <si>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</si>
  <si>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</si>
  <si>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</si>
  <si>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</si>
  <si>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</si>
  <si>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</si>
  <si>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</si>
  <si>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</si>
  <si>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</si>
  <si>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</si>
  <si>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</si>
  <si>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</si>
  <si>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</si>
  <si>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</si>
  <si>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</si>
  <si>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</si>
  <si>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</si>
  <si>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</si>
  <si>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</si>
  <si>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</si>
  <si>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</si>
  <si>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</si>
  <si>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</si>
  <si>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</si>
  <si>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</si>
  <si>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</si>
  <si>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</si>
  <si>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</si>
  <si>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</si>
  <si>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</si>
  <si>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</si>
  <si>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</si>
  <si>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</si>
  <si>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</si>
  <si>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</si>
  <si>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</si>
  <si>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</si>
  <si>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</si>
  <si>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</si>
  <si>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</si>
  <si>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</si>
  <si>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</si>
  <si>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</si>
  <si>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</si>
  <si>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</si>
  <si>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</si>
  <si>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</si>
  <si>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</si>
  <si>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</si>
  <si>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</si>
  <si>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</si>
  <si>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</si>
  <si>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</si>
  <si>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</si>
  <si>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</si>
  <si>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</si>
  <si>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</si>
  <si>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</si>
  <si>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</si>
  <si>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</si>
  <si>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</si>
  <si>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</si>
  <si>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</si>
  <si>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</si>
  <si>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</si>
  <si>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</si>
  <si>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</si>
  <si>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</si>
  <si>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</si>
  <si>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</si>
  <si>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</si>
  <si>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</si>
  <si>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</si>
  <si>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</si>
  <si>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</si>
  <si>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</si>
  <si>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</si>
  <si>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</si>
  <si>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</si>
  <si>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</si>
  <si>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</si>
  <si>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</si>
  <si>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</si>
  <si>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</si>
  <si>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131251103</t>
  </si>
  <si>
    <t>Hloubení nezapažených jam a zářezů strojně s urovnáním dna do předepsaného profilu a spádu v hornině třídy těžitelnosti I skupiny 3 přes 50 do 100 m3</t>
  </si>
  <si>
    <t>m3</t>
  </si>
  <si>
    <t>4</t>
  </si>
  <si>
    <t>1119815297</t>
  </si>
  <si>
    <t>132251251</t>
  </si>
  <si>
    <t>Hloubení nezapažených rýh šířky přes 800 do 2 000 mm strojně s urovnáním dna do předepsaného profilu a spádu v hornině třídy těžitelnosti I skupiny 3 do 20 m3</t>
  </si>
  <si>
    <t>-679738272</t>
  </si>
  <si>
    <t>3</t>
  </si>
  <si>
    <t>133151101</t>
  </si>
  <si>
    <t>Hloubení nezapažených šachet strojně v hornině třídy těžitelnosti I skupiny 1 a 2 do 20 m3</t>
  </si>
  <si>
    <t>-1693907579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</si>
  <si>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</si>
  <si>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</si>
  <si>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-996939928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</si>
  <si>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</si>
  <si>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</si>
  <si>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</si>
  <si>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-1792386793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</si>
  <si>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</si>
  <si>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</si>
  <si>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</si>
  <si>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</si>
  <si>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-1936849472</t>
  </si>
  <si>
    <t>7</t>
  </si>
  <si>
    <t>171211101</t>
  </si>
  <si>
    <t>Uložení sypanin do násypů ručně s rozprostřením sypaniny ve vrstvách a s hrubým urovnáním nezhutněných jakékoliv třídy těžitelnosti</t>
  </si>
  <si>
    <t>-1584108042</t>
  </si>
  <si>
    <t>8</t>
  </si>
  <si>
    <t>174111101</t>
  </si>
  <si>
    <t>Zásyp sypaninou z jakékoliv horniny ručně s uložením výkopku ve vrstvách se zhutněním jam, šachet, rýh nebo kolem objektů v těchto vykopávkách</t>
  </si>
  <si>
    <t>1195058679</t>
  </si>
  <si>
    <t>Zakládání</t>
  </si>
  <si>
    <t>9</t>
  </si>
  <si>
    <t>275313711</t>
  </si>
  <si>
    <t>Základy z betonu prostého patky a bloky z betonu kamenem neprokládaného tř. C 20/25</t>
  </si>
  <si>
    <t>-96901793</t>
  </si>
  <si>
    <t>10</t>
  </si>
  <si>
    <t>275351121</t>
  </si>
  <si>
    <t>Bednění základů patek zřízení</t>
  </si>
  <si>
    <t>m2</t>
  </si>
  <si>
    <t>307362760</t>
  </si>
  <si>
    <t>11</t>
  </si>
  <si>
    <t>275351122</t>
  </si>
  <si>
    <t>Bednění základů patek odstranění</t>
  </si>
  <si>
    <t>-988623521</t>
  </si>
  <si>
    <t>278311161</t>
  </si>
  <si>
    <t>Zálivka kotevních otvorů z betonu bez zvýšených nároků na prostředí tř. C 25/30 při objemu jednoho otvoru do 0,02 m3</t>
  </si>
  <si>
    <t>1520585639</t>
  </si>
  <si>
    <t>13</t>
  </si>
  <si>
    <t>278361821</t>
  </si>
  <si>
    <t>Výztuž základů pod stroje nebo technologická zařízení z betonářské oceli 10 505 (R) nebo BSt 500, složitosti I</t>
  </si>
  <si>
    <t>-1944289454</t>
  </si>
  <si>
    <t>14</t>
  </si>
  <si>
    <t>278382661</t>
  </si>
  <si>
    <t>Základy pod stroje nebo technologická zařízení z betonu s bedněním, odbedněním, bez úpravy povrchu z betonu železového objemu souvislé základové konstrukce přes 5 do 25 m3 tř. C 30/37, složitosti I</t>
  </si>
  <si>
    <t>1983231284</t>
  </si>
  <si>
    <t>15</t>
  </si>
  <si>
    <t>278383222</t>
  </si>
  <si>
    <t>Zálivka pod stroje nebo technologická zařízení s bedněním a odbedněním, s úpravou povrchu z epoxidové zálivkové hmoty půdorysná plocha základu přes 1 do 2 m2, tloušťka vrstvy přes 12 do 25 mm</t>
  </si>
  <si>
    <t>901317461</t>
  </si>
  <si>
    <t>16</t>
  </si>
  <si>
    <t>278383243</t>
  </si>
  <si>
    <t>Zálivka pod stroje nebo technologická zařízení s bedněním a odbedněním, s úpravou povrchu z epoxidové zálivkové hmoty půdorysná plocha základu přes 5 m2, tloušťka vrstvy přes 25 do 50 mm</t>
  </si>
  <si>
    <t>1026072591</t>
  </si>
  <si>
    <t>Svislé a kompletní konstrukce</t>
  </si>
  <si>
    <t>17</t>
  </si>
  <si>
    <t>317944321</t>
  </si>
  <si>
    <t>Válcované nosníky dodatečně osazované do připravených otvorů bez zazdění hlav, výšky do 120 mm</t>
  </si>
  <si>
    <t>561019786</t>
  </si>
  <si>
    <t>18</t>
  </si>
  <si>
    <t>M</t>
  </si>
  <si>
    <t>13010812</t>
  </si>
  <si>
    <t>ocel profilová jakost S235JR (11 375) průřez U (UPN) 65</t>
  </si>
  <si>
    <t>-1418949032</t>
  </si>
  <si>
    <t>19</t>
  </si>
  <si>
    <t>342241162</t>
  </si>
  <si>
    <t>Příčky nebo přizdívky jednoduché z cihel nebo příčkovek pálených na maltu MVC nebo MC plných P7,5 až P15 dl. 290 mm (290x140x65 mm), tl. o tl. 140 mm</t>
  </si>
  <si>
    <t>-213685959</t>
  </si>
  <si>
    <t>20</t>
  </si>
  <si>
    <t>380326122</t>
  </si>
  <si>
    <t>Kompletní konstrukce čistíren odpadních vod, nádrží, vodojemů, kanálů z betonu železového bez výztuže a bednění se zvýšenými nároky na prostředí tř. C 25/30, tl. přes 150 do 300 mm</t>
  </si>
  <si>
    <t>-1303335883</t>
  </si>
  <si>
    <t>380356231</t>
  </si>
  <si>
    <t>Bednění kompletních konstrukcí čistíren odpadních vod, nádrží, vodojemů, kanálů konstrukcí neomítaných z betonu prostého nebo železového ploch rovinných zřízení</t>
  </si>
  <si>
    <t>1092460555</t>
  </si>
  <si>
    <t>22</t>
  </si>
  <si>
    <t>380356232</t>
  </si>
  <si>
    <t>Bednění kompletních konstrukcí čistíren odpadních vod, nádrží, vodojemů, kanálů konstrukcí neomítaných z betonu prostého nebo železového ploch rovinných odstranění</t>
  </si>
  <si>
    <t>-1119207795</t>
  </si>
  <si>
    <t>23</t>
  </si>
  <si>
    <t>380361006</t>
  </si>
  <si>
    <t>Výztuž kompletních konstrukcí čistíren odpadních vod, nádrží, vodojemů, kanálů z oceli 10 505 (R) nebo BSt 500</t>
  </si>
  <si>
    <t>-326075619</t>
  </si>
  <si>
    <t>24</t>
  </si>
  <si>
    <t>388381111</t>
  </si>
  <si>
    <t>Kanály (suché) pro rozvody inženýrských sítí betonové nebo železobetonové včetně bednění a odbednění, s betonovou základovou deskou a se zatřením dna, s vyspravením vnitřních stěn cementovou maltou nebo s omítnutím vnitřních stěn zatřenou cementovou omítkou, bez úpravy vnějších stěn, bez zakrytí betonové volné, vnitřního průřezu (šířka x výška) do 150x150 mm</t>
  </si>
  <si>
    <t>m</t>
  </si>
  <si>
    <t>-277584855</t>
  </si>
  <si>
    <t>25</t>
  </si>
  <si>
    <t>388381131</t>
  </si>
  <si>
    <t>Kanály (suché) pro rozvody inženýrských sítí betonové nebo železobetonové včetně bednění a odbednění, s betonovou základovou deskou a se zatřením dna, s vyspravením vnitřních stěn cementovou maltou nebo s omítnutím vnitřních stěn zatřenou cementovou omítkou, bez úpravy vnějších stěn, bez zakrytí železobetonové včetně výztuže volné vnitřního průřezu (šířka x výška) do 450x450 mm</t>
  </si>
  <si>
    <t>-360034969</t>
  </si>
  <si>
    <t>Vodorovné konstrukce</t>
  </si>
  <si>
    <t>26</t>
  </si>
  <si>
    <t>411386621</t>
  </si>
  <si>
    <t>Zabetonování prostupů v instalačních šachtách ve stropech železobetonových ze suchých směsí, včetně bednění, odbednění, výztuže a zajištění potrubí skelnou vatou s folií (materiál v ceně), plochy přes 0,09 do 0,25 m2</t>
  </si>
  <si>
    <t>kus</t>
  </si>
  <si>
    <t>-1511056247</t>
  </si>
  <si>
    <t>27</t>
  </si>
  <si>
    <t>430321414</t>
  </si>
  <si>
    <t>Schodišťové konstrukce a rampy z betonu železového (bez výztuže) stupně, schodnice, ramena, podesty s nosníky tř. C 25/30</t>
  </si>
  <si>
    <t>428198586</t>
  </si>
  <si>
    <t>28</t>
  </si>
  <si>
    <t>434311115</t>
  </si>
  <si>
    <t>Stupně dusané z betonu prostého nebo prokládaného kamenem na terén nebo na desku bez potěru, se zahlazením povrchu tř. C 20/25</t>
  </si>
  <si>
    <t>-1623231390</t>
  </si>
  <si>
    <t>29</t>
  </si>
  <si>
    <t>434351141</t>
  </si>
  <si>
    <t>Bednění stupňů betonovaných na podstupňové desce nebo na terénu půdorysně přímočarých zřízení</t>
  </si>
  <si>
    <t>247518750</t>
  </si>
  <si>
    <t>30</t>
  </si>
  <si>
    <t>434351142</t>
  </si>
  <si>
    <t>Bednění stupňů betonovaných na podstupňové desce nebo na terénu půdorysně přímočarých odstranění</t>
  </si>
  <si>
    <t>1553275801</t>
  </si>
  <si>
    <t>Úpravy povrchů, podlahy a osazování výplní</t>
  </si>
  <si>
    <t>31</t>
  </si>
  <si>
    <t>631311125</t>
  </si>
  <si>
    <t>Mazanina z betonu prostého bez zvýšených nároků na prostředí tl. přes 80 do 120 mm tř. C 20/25</t>
  </si>
  <si>
    <t>-411717964</t>
  </si>
  <si>
    <t>32</t>
  </si>
  <si>
    <t>-264122256</t>
  </si>
  <si>
    <t>33</t>
  </si>
  <si>
    <t>631311137</t>
  </si>
  <si>
    <t>Mazanina z betonu prostého bez zvýšených nároků na prostředí tl. přes 120 do 240 mm tř. C 30/37</t>
  </si>
  <si>
    <t>-258733316</t>
  </si>
  <si>
    <t>34</t>
  </si>
  <si>
    <t>631311235</t>
  </si>
  <si>
    <t>Mazanina z betonu prostého se zvýšenými nároky na prostředí tl. přes 120 do 240 mm tř. C 30/37</t>
  </si>
  <si>
    <t>-656867929</t>
  </si>
  <si>
    <t>35</t>
  </si>
  <si>
    <t>631319013</t>
  </si>
  <si>
    <t>Příplatek k cenám mazanin za úpravu povrchu mazaniny přehlazením, mazanina tl. přes 120 do 240 mm</t>
  </si>
  <si>
    <t>-155068737</t>
  </si>
  <si>
    <t>36</t>
  </si>
  <si>
    <t>631319181</t>
  </si>
  <si>
    <t>Příplatek k cenám mazanin za sklon přes 15° do 35° od vodorovné roviny, mazanina tl. přes 50 do 80 mm</t>
  </si>
  <si>
    <t>-367754065</t>
  </si>
  <si>
    <t>37</t>
  </si>
  <si>
    <t>631319204</t>
  </si>
  <si>
    <t>Příplatek k cenám betonových mazanin za vyztužení ocelovými vlákny (drátkobeton) objemové vyztužení 30 kg/m3</t>
  </si>
  <si>
    <t>1490937050</t>
  </si>
  <si>
    <t>38</t>
  </si>
  <si>
    <t>631362021</t>
  </si>
  <si>
    <t>Výztuž mazanin ze svařovaných sítí z drátů typu KARI</t>
  </si>
  <si>
    <t>1722893588</t>
  </si>
  <si>
    <t>39</t>
  </si>
  <si>
    <t>632451491</t>
  </si>
  <si>
    <t>Potěr pískocementový běžný Příplatek k cenám za úpravu povrchu přehlazením</t>
  </si>
  <si>
    <t>434701503</t>
  </si>
  <si>
    <t>40</t>
  </si>
  <si>
    <t>632481213</t>
  </si>
  <si>
    <t>Separační vrstva k oddělení podlahových vrstev z polyetylénové fólie</t>
  </si>
  <si>
    <t>661821396</t>
  </si>
  <si>
    <t>41</t>
  </si>
  <si>
    <t>633121111</t>
  </si>
  <si>
    <t>Povrchová úprava vsypovou směsí průmyslových betonových podlah středně těžký provoz s přísadou korundu, tl. 2 mm</t>
  </si>
  <si>
    <t>-1630601025</t>
  </si>
  <si>
    <t>42</t>
  </si>
  <si>
    <t>633811111</t>
  </si>
  <si>
    <t>Povrchová úprava betonových podlah broušení nerovností do 2 mm (stržení šlemu)</t>
  </si>
  <si>
    <t>592177480</t>
  </si>
  <si>
    <t>43</t>
  </si>
  <si>
    <t>633991111</t>
  </si>
  <si>
    <t>Nástřik proti odpařování vody betonových povrchů</t>
  </si>
  <si>
    <t>1118111443</t>
  </si>
  <si>
    <t>44</t>
  </si>
  <si>
    <t>634111116</t>
  </si>
  <si>
    <t>Obvodová dilatace mezi stěnou a mazaninou nebo potěrem pružnou těsnicí páskou na bázi syntetického kaučuku výšky 150 mm</t>
  </si>
  <si>
    <t>1083539953</t>
  </si>
  <si>
    <t>45</t>
  </si>
  <si>
    <t>634661111</t>
  </si>
  <si>
    <t>Výplň dilatačních spar mazanin silikonovým tmelem, šířka spáry do 5 mm</t>
  </si>
  <si>
    <t>-2092166390</t>
  </si>
  <si>
    <t>46</t>
  </si>
  <si>
    <t>634911112</t>
  </si>
  <si>
    <t>Řezání dilatačních nebo smršťovacích spár v čerstvé betonové mazanině nebo potěru šířky do 5 mm, hloubky přes 10 do 20 mm</t>
  </si>
  <si>
    <t>1532685143</t>
  </si>
  <si>
    <t>Ostatní konstrukce a práce, bourání</t>
  </si>
  <si>
    <t>47</t>
  </si>
  <si>
    <t>278.NC</t>
  </si>
  <si>
    <t>Zaplachtováníprostoru stavby</t>
  </si>
  <si>
    <t>-629071320</t>
  </si>
  <si>
    <t>48</t>
  </si>
  <si>
    <t>919735123</t>
  </si>
  <si>
    <t>Řezání stávajícího betonového krytu nebo podkladu hloubky přes 100 do 150 mm</t>
  </si>
  <si>
    <t>591319375</t>
  </si>
  <si>
    <t>49</t>
  </si>
  <si>
    <t>945421110</t>
  </si>
  <si>
    <t>Hydraulická zvedací plošina včetně obsluhy instalovaná na automobilovém podvozku, výšky zdvihu do 18 m</t>
  </si>
  <si>
    <t>hod</t>
  </si>
  <si>
    <t>-140344310</t>
  </si>
  <si>
    <t>50</t>
  </si>
  <si>
    <t>946111113</t>
  </si>
  <si>
    <t>Věže pojízdné trubkové nebo dílcové s maximálním zatížením podlahy do 200 kg/m2 šířky od 0,6 do 0,9 m, délky do 3,2 m výšky přes 2,5 m do 3,5 m montáž</t>
  </si>
  <si>
    <t>-1757301953</t>
  </si>
  <si>
    <t>51</t>
  </si>
  <si>
    <t>946111213</t>
  </si>
  <si>
    <t>Věže pojízdné trubkové nebo dílcové s maximálním zatížením podlahy do 200 kg/m2 šířky od 0,6 do 0,9 m, délky do 3,2 m výšky přes 2,5 m do 3,5 m příplatek k ceně za každý den použití</t>
  </si>
  <si>
    <t>-1151364144</t>
  </si>
  <si>
    <t>52</t>
  </si>
  <si>
    <t>946111813</t>
  </si>
  <si>
    <t>Věže pojízdné trubkové nebo dílcové s maximálním zatížením podlahy do 200 kg/m2 šířky od 0,6 do 0,9 m, délky do 3,2 m výšky přes 2,5 m do 3,5 m demontáž</t>
  </si>
  <si>
    <t>602615381</t>
  </si>
  <si>
    <t>53</t>
  </si>
  <si>
    <t>949101112</t>
  </si>
  <si>
    <t>Lešení pomocné pracovní pro objekty pozemních staveb pro zatížení do 150 kg/m2, o výšce lešeňové podlahy přes 1,9 do 3,5 m</t>
  </si>
  <si>
    <t>1618793263</t>
  </si>
  <si>
    <t>54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</si>
  <si>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</si>
  <si>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</si>
  <si>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1100138027</t>
  </si>
  <si>
    <t>55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</si>
  <si>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</si>
  <si>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</si>
  <si>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-1080228908</t>
  </si>
  <si>
    <t>56</t>
  </si>
  <si>
    <t>14011050</t>
  </si>
  <si>
    <t>trubka ocelová bezešvá hladká jakost 11 353 76x3,2mm</t>
  </si>
  <si>
    <t>-117073740</t>
  </si>
  <si>
    <t>57</t>
  </si>
  <si>
    <t>953943124</t>
  </si>
  <si>
    <t>Osazování drobných kovových předmětů výrobků ostatních jinde neuvedených do betonu se zajištěním polohy k bednění či k výztuži před zabetonováním hmotnosti přes 15 do 30 kg/kus</t>
  </si>
  <si>
    <t>1723203399</t>
  </si>
  <si>
    <t>58</t>
  </si>
  <si>
    <t>28611112</t>
  </si>
  <si>
    <t>trubka kanalizační PVC DN 110x500mm SN4</t>
  </si>
  <si>
    <t>-890405524</t>
  </si>
  <si>
    <t>59</t>
  </si>
  <si>
    <t>961055111</t>
  </si>
  <si>
    <t>Bourání základů z betonu železového</t>
  </si>
  <si>
    <t>-1816891524</t>
  </si>
  <si>
    <t>60</t>
  </si>
  <si>
    <t>961055NC</t>
  </si>
  <si>
    <t>omezení prašnosti kropením vodou bouraných konstrukcí</t>
  </si>
  <si>
    <t>1815455921</t>
  </si>
  <si>
    <t>61</t>
  </si>
  <si>
    <t>964076211</t>
  </si>
  <si>
    <t>Vybourání válcovaných nosníků uložených ve zdivu betonovém nebo kamenném na maltu cementovou délky do 4 m, hmotnosti do 10 kg/m</t>
  </si>
  <si>
    <t>103162328</t>
  </si>
  <si>
    <t>62</t>
  </si>
  <si>
    <t>965042241</t>
  </si>
  <si>
    <t>Bourání mazanin betonových nebo z litého asfaltu tl. přes 100 mm, plochy přes 4 m2</t>
  </si>
  <si>
    <t>1000270328</t>
  </si>
  <si>
    <t>63</t>
  </si>
  <si>
    <t>-1405573313</t>
  </si>
  <si>
    <t>64</t>
  </si>
  <si>
    <t>965049112</t>
  </si>
  <si>
    <t>Bourání mazanin Příplatek k cenám za bourání mazanin betonových se svařovanou sítí, tl. přes 100 mm</t>
  </si>
  <si>
    <t>-26892777</t>
  </si>
  <si>
    <t>65</t>
  </si>
  <si>
    <t>965061831</t>
  </si>
  <si>
    <t>Bourání dlažeb z dřevěných špalíků bez podkladního lože, s jakoukoliv výplní spár do asfaltu, plochy přes 1 m2</t>
  </si>
  <si>
    <t>-964350211</t>
  </si>
  <si>
    <t>66</t>
  </si>
  <si>
    <t>971052441</t>
  </si>
  <si>
    <t>Vybourání a prorážení otvorů v železobetonových příčkách a zdech základových nebo nadzákladových, plochy do 0,25 m2, tl. do 300 mm</t>
  </si>
  <si>
    <t>-742156768</t>
  </si>
  <si>
    <t>67</t>
  </si>
  <si>
    <t>974031664</t>
  </si>
  <si>
    <t>Vysekání rýh ve zdivu cihelném na maltu vápennou nebo vápenocementovou pro vtahování nosníků do zdí, před vybouráním otvoru do hl. 150 mm, při v. nosníku do 150 mm</t>
  </si>
  <si>
    <t>251623934</t>
  </si>
  <si>
    <t>68</t>
  </si>
  <si>
    <t>977151116</t>
  </si>
  <si>
    <t>Jádrové vrty diamantovými korunkami do stavebních materiálů (železobetonu, betonu, cihel, obkladů, dlažeb, kamene) průměru přes 70 do 80 mm</t>
  </si>
  <si>
    <t>1153233688</t>
  </si>
  <si>
    <t>997</t>
  </si>
  <si>
    <t>Přesun sutě</t>
  </si>
  <si>
    <t>69</t>
  </si>
  <si>
    <t>997013111</t>
  </si>
  <si>
    <t>Vnitrostaveništní doprava suti a vybouraných hmot vodorovně do 50 m s naložením základní pro budovy a haly výšky do 6 m</t>
  </si>
  <si>
    <t>1954224252</t>
  </si>
  <si>
    <t>70</t>
  </si>
  <si>
    <t>997013501</t>
  </si>
  <si>
    <t>Odvoz suti a vybouraných hmot na skládku nebo meziskládku se složením, na vzdálenost do 1 km</t>
  </si>
  <si>
    <t>1958894145</t>
  </si>
  <si>
    <t>71</t>
  </si>
  <si>
    <t>997013509</t>
  </si>
  <si>
    <t>Odvoz suti a vybouraných hmot na skládku nebo meziskládku se složením, na vzdálenost Příplatek k ceně za každý další i započatý 1 km přes 1 km</t>
  </si>
  <si>
    <t>-69290395</t>
  </si>
  <si>
    <t>72</t>
  </si>
  <si>
    <t>997013862</t>
  </si>
  <si>
    <t>Poplatek za uložení stavebního odpadu na recyklační skládce (skládkovné) z armovaného betonu zatříděného do Katalogu odpadů pod kódem 17 01 01</t>
  </si>
  <si>
    <t>-1367780552</t>
  </si>
  <si>
    <t>998</t>
  </si>
  <si>
    <t>Přesun hmot</t>
  </si>
  <si>
    <t>73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</si>
  <si>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</si>
  <si>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</si>
  <si>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117551715</t>
  </si>
  <si>
    <t>PSV</t>
  </si>
  <si>
    <t>Práce a dodávky PSV</t>
  </si>
  <si>
    <t>722</t>
  </si>
  <si>
    <t>Zdravotechnika - vnitřní vodovod</t>
  </si>
  <si>
    <t>74</t>
  </si>
  <si>
    <t>722140113</t>
  </si>
  <si>
    <t>Potrubí z ocelových trubek z ušlechtilé oceli (nerez) spojované lisováním PN 16 do 85°C Ø 22/1,2</t>
  </si>
  <si>
    <t>-945365036</t>
  </si>
  <si>
    <t>75</t>
  </si>
  <si>
    <t>722140114.GBT</t>
  </si>
  <si>
    <t>Potrubí vodovodní z ušlechtilé oceli spojované lisováním Geberit Mapress 1.4401 D 28x1,2 mm</t>
  </si>
  <si>
    <t>-485375534</t>
  </si>
  <si>
    <t>76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</si>
  <si>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</si>
  <si>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</si>
  <si>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-1903232757</t>
  </si>
  <si>
    <t>77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</si>
  <si>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</si>
  <si>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</si>
  <si>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-1430819659</t>
  </si>
  <si>
    <t>78</t>
  </si>
  <si>
    <t>722190401</t>
  </si>
  <si>
    <t>Zřízení přípojek na potrubí vyvedení a upevnění výpustek do DN 25</t>
  </si>
  <si>
    <t>-365820205</t>
  </si>
  <si>
    <t>79</t>
  </si>
  <si>
    <t>722232044</t>
  </si>
  <si>
    <t>Armatury se dvěma závity kulové kohouty PN 42 do 185 °C přímé vnitřní závit G 3/4"</t>
  </si>
  <si>
    <t>1804467306</t>
  </si>
  <si>
    <t>80</t>
  </si>
  <si>
    <t>722232045</t>
  </si>
  <si>
    <t>Armatury se dvěma závity kulové kohouty PN 42 do 185 °C přímé vnitřní závit G 1"</t>
  </si>
  <si>
    <t>806703636</t>
  </si>
  <si>
    <t>81</t>
  </si>
  <si>
    <t>722234265</t>
  </si>
  <si>
    <t>Armatury se dvěma závity filtry mosazný PN 20 do 80 °C G 1"</t>
  </si>
  <si>
    <t>622331151</t>
  </si>
  <si>
    <t>82</t>
  </si>
  <si>
    <t>998722101</t>
  </si>
  <si>
    <t>Přesun hmot pro vnitřní vodovod stanovený z hmotnosti přesunovaného materiálu vodorovná dopravní vzdálenost do 50 m základní v objektech výšky do 6 m</t>
  </si>
  <si>
    <t>35394933</t>
  </si>
  <si>
    <t>723</t>
  </si>
  <si>
    <t>Zdravotechnika - vnitřní plynovod</t>
  </si>
  <si>
    <t>83</t>
  </si>
  <si>
    <t>723150421</t>
  </si>
  <si>
    <t>Potrubí z ocelových trubek hladkých z ušlechtilé oceli (nerez) spojovaných lisováním Ø 15/1</t>
  </si>
  <si>
    <t>1400161858</t>
  </si>
  <si>
    <t>84</t>
  </si>
  <si>
    <t>723150423</t>
  </si>
  <si>
    <t>Potrubí z ocelových trubek hladkých z ušlechtilé oceli (nerez) spojovaných lisováním Ø 22/1,2</t>
  </si>
  <si>
    <t>1610198675</t>
  </si>
  <si>
    <t>85</t>
  </si>
  <si>
    <t>723190251</t>
  </si>
  <si>
    <t>Přípojky plynovodní ke strojům a zařízením z trubek vyvedení a upevnění plynovodních výpustek na potrubí DN 15</t>
  </si>
  <si>
    <t>545230795</t>
  </si>
  <si>
    <t>86</t>
  </si>
  <si>
    <t>723190252</t>
  </si>
  <si>
    <t>Přípojky plynovodní ke strojům a zařízením z trubek vyvedení a upevnění plynovodních výpustek na potrubí DN 20</t>
  </si>
  <si>
    <t>1338072832</t>
  </si>
  <si>
    <t>87</t>
  </si>
  <si>
    <t>723190909</t>
  </si>
  <si>
    <t>Opravy plynovodního potrubí neúřední zkouška těsnosti dosavadního potrubí</t>
  </si>
  <si>
    <t>1724628788</t>
  </si>
  <si>
    <t>88</t>
  </si>
  <si>
    <t>723231162</t>
  </si>
  <si>
    <t>Armatury se dvěma závity kohouty kulové PN 42 do 650°C plnoprůtokové vnitřní závit těžká řada G 1/2"</t>
  </si>
  <si>
    <t>1441200472</t>
  </si>
  <si>
    <t>89</t>
  </si>
  <si>
    <t>723231163</t>
  </si>
  <si>
    <t>Armatury se dvěma závity kohouty kulové PN 42 do 185°C plnoprůtokové vnitřní závit těžká řada G 3/4"</t>
  </si>
  <si>
    <t>1355339296</t>
  </si>
  <si>
    <t>90</t>
  </si>
  <si>
    <t>723239102</t>
  </si>
  <si>
    <t>Armatury se dvěma závity montáž armatur se dvěma závity ostatních typů G 3/4"</t>
  </si>
  <si>
    <t>1764978793</t>
  </si>
  <si>
    <t>91</t>
  </si>
  <si>
    <t>42210NC</t>
  </si>
  <si>
    <t>Úpravní jednotka tlakového vzduchu MU 304-112-0,5/10 DN 40 včetně filtru F 104-112 DN 40</t>
  </si>
  <si>
    <t>soub</t>
  </si>
  <si>
    <t>-1621263462</t>
  </si>
  <si>
    <t>92</t>
  </si>
  <si>
    <t>998723101</t>
  </si>
  <si>
    <t>Přesun hmot pro vnitřní plynovod stanovený z hmotnosti přesunovaného materiálu vodorovná dopravní vzdálenost do 50 m základní v objektech výšky do 6 m</t>
  </si>
  <si>
    <t>1148419526</t>
  </si>
  <si>
    <t>767</t>
  </si>
  <si>
    <t>Konstrukce zámečnické</t>
  </si>
  <si>
    <t>93</t>
  </si>
  <si>
    <t>767590122</t>
  </si>
  <si>
    <t>Montáž podlahových konstrukcí podlahových roštů, podlah připevněných svařováním</t>
  </si>
  <si>
    <t>846002190</t>
  </si>
  <si>
    <t>94</t>
  </si>
  <si>
    <t>13611309</t>
  </si>
  <si>
    <t>plech ocelový černý žebrovaný S235JR slza tl 6mm tabule</t>
  </si>
  <si>
    <t>1789010105</t>
  </si>
  <si>
    <t>95</t>
  </si>
  <si>
    <t>767995112</t>
  </si>
  <si>
    <t>Montáž ostatních atypických zámečnických konstrukcí hmotnosti přes 5 do 10 kg</t>
  </si>
  <si>
    <t>kg</t>
  </si>
  <si>
    <t>223069613</t>
  </si>
  <si>
    <t>96</t>
  </si>
  <si>
    <t>13522530</t>
  </si>
  <si>
    <t>ocel široká jakost S235JR 250x20mm</t>
  </si>
  <si>
    <t>1491902556</t>
  </si>
  <si>
    <t>97</t>
  </si>
  <si>
    <t>767995113</t>
  </si>
  <si>
    <t>Montáž ostatních atypických zámečnických konstrukcí hmotnosti přes 10 do 20 kg</t>
  </si>
  <si>
    <t>-273181040</t>
  </si>
  <si>
    <t>98</t>
  </si>
  <si>
    <t>14011076</t>
  </si>
  <si>
    <t>trubka ocelová bezešvá hladká jakost 11 353 108x4,0mm</t>
  </si>
  <si>
    <t>734824400</t>
  </si>
  <si>
    <t>99</t>
  </si>
  <si>
    <t>31630545</t>
  </si>
  <si>
    <t>oblouk trubkový typ 3D tvar 90° - K3 D 108,0mm tl 3,6mm</t>
  </si>
  <si>
    <t>-1877981402</t>
  </si>
  <si>
    <t>100</t>
  </si>
  <si>
    <t>13611210</t>
  </si>
  <si>
    <t>plech ocelový hladký jakost S235JR tl 3mm tabule</t>
  </si>
  <si>
    <t>-477893792</t>
  </si>
  <si>
    <t>101</t>
  </si>
  <si>
    <t>767995115</t>
  </si>
  <si>
    <t>Montáž ostatních atypických zámečnických konstrukcí hmotnosti přes 50 do 100 kg</t>
  </si>
  <si>
    <t>705491572</t>
  </si>
  <si>
    <t>102</t>
  </si>
  <si>
    <t>13011042</t>
  </si>
  <si>
    <t>tyč ocelová plochá jakost S235JR (11 375) 50x3mm</t>
  </si>
  <si>
    <t>-790919928</t>
  </si>
  <si>
    <t>103</t>
  </si>
  <si>
    <t>13010164</t>
  </si>
  <si>
    <t>tyč ocelová plochá jakost S235JR (11 375) 20x6mm</t>
  </si>
  <si>
    <t>-1999042081</t>
  </si>
  <si>
    <t>104</t>
  </si>
  <si>
    <t>13010420</t>
  </si>
  <si>
    <t>úhelník ocelový rovnostranný jakost S235JR (11 375) 50x50x5mm</t>
  </si>
  <si>
    <t>870113515</t>
  </si>
  <si>
    <t>105</t>
  </si>
  <si>
    <t>767995117</t>
  </si>
  <si>
    <t>Montáž ostatních atypických zámečnických konstrukcí hmotnosti přes 250 do 500 kg</t>
  </si>
  <si>
    <t>-2069165823</t>
  </si>
  <si>
    <t>106</t>
  </si>
  <si>
    <t>477805513</t>
  </si>
  <si>
    <t>107</t>
  </si>
  <si>
    <t>375639147</t>
  </si>
  <si>
    <t>108</t>
  </si>
  <si>
    <t>998767101</t>
  </si>
  <si>
    <t>Přesun hmot pro zámečnické konstrukce stanovený z hmotnosti přesunovaného materiálu vodorovná dopravní vzdálenost do 50 m základní v objektech výšky do 6 m</t>
  </si>
  <si>
    <t>-696152557</t>
  </si>
  <si>
    <t>783</t>
  </si>
  <si>
    <t>Dokončovací práce - nátěry</t>
  </si>
  <si>
    <t>109</t>
  </si>
  <si>
    <t>783314101</t>
  </si>
  <si>
    <t>Základní nátěr zámečnických konstrukcí jednonásobný syntetický</t>
  </si>
  <si>
    <t>-404422592</t>
  </si>
  <si>
    <t>110</t>
  </si>
  <si>
    <t>783315101</t>
  </si>
  <si>
    <t>Mezinátěr zámečnických konstrukcí jednonásobný syntetický standardní</t>
  </si>
  <si>
    <t>1545705116</t>
  </si>
  <si>
    <t>111</t>
  </si>
  <si>
    <t>783317101</t>
  </si>
  <si>
    <t>Krycí nátěr (email) zámečnických konstrukcí jednonásobný syntetický standardní</t>
  </si>
  <si>
    <t>-1390348116</t>
  </si>
  <si>
    <t>112</t>
  </si>
  <si>
    <t>783803100</t>
  </si>
  <si>
    <t>Provedení penetračního nátěru omítek hladkých betonových povrchů</t>
  </si>
  <si>
    <t>1122073640</t>
  </si>
  <si>
    <t>113</t>
  </si>
  <si>
    <t>58124966</t>
  </si>
  <si>
    <t>hmota nátěrová akrylátová hloubková penetrační</t>
  </si>
  <si>
    <t>litr</t>
  </si>
  <si>
    <t>391885473</t>
  </si>
  <si>
    <t>114</t>
  </si>
  <si>
    <t>783807400</t>
  </si>
  <si>
    <t>Provedení krycího nátěru omítek dvojnásobného hladkých betonových povrchů nebo povrchů z desek na bázi dřeva (dřevovláknitých apod.)</t>
  </si>
  <si>
    <t>1166331072</t>
  </si>
  <si>
    <t>115</t>
  </si>
  <si>
    <t>24623163</t>
  </si>
  <si>
    <t>hmota nátěrová epoxipolyamidová na beton</t>
  </si>
  <si>
    <t>-1678788892</t>
  </si>
  <si>
    <t>116</t>
  </si>
  <si>
    <t>783901453</t>
  </si>
  <si>
    <t>Příprava podkladu betonových podlah před provedením nátěru vysátím</t>
  </si>
  <si>
    <t>-1763750216</t>
  </si>
  <si>
    <t>117</t>
  </si>
  <si>
    <t>783933151</t>
  </si>
  <si>
    <t>Penetrační nátěr betonových podlah hladkých (z pohledového nebo gletovaného betonu, stěrky apod.) epoxidový</t>
  </si>
  <si>
    <t>-1299704676</t>
  </si>
  <si>
    <t>118</t>
  </si>
  <si>
    <t>783937163</t>
  </si>
  <si>
    <t>Krycí (uzavírací) nátěr betonových podlah dvojnásobný epoxidový rozpouštědlový</t>
  </si>
  <si>
    <t>-800209867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</si>
</sst>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114</xdr:row>
      <xdr:rowOff>0</xdr:rowOff>
    </xdr:from>
    <xdr:to>
      <xdr:col>9</xdr:col>
      <xdr:colOff>1215390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K20251005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Bruska WS 450/5000-stavební připravenost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Břidličná, areál AL INVEST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5. 10. 2025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Karel Kovář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Karel Kovář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'K20251005 - Bruska WS 450...'!J28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'K20251005 - Bruska WS 450...'!P126</f>
        <v>0</v>
      </c>
      <c r="AV95" s="124">
        <f>'K20251005 - Bruska WS 450...'!J31</f>
        <v>0</v>
      </c>
      <c r="AW95" s="124">
        <f>'K20251005 - Bruska WS 450...'!J32</f>
        <v>0</v>
      </c>
      <c r="AX95" s="124">
        <f>'K20251005 - Bruska WS 450...'!J33</f>
        <v>0</v>
      </c>
      <c r="AY95" s="124">
        <f>'K20251005 - Bruska WS 450...'!J34</f>
        <v>0</v>
      </c>
      <c r="AZ95" s="124">
        <f>'K20251005 - Bruska WS 450...'!F31</f>
        <v>0</v>
      </c>
      <c r="BA95" s="124">
        <f>'K20251005 - Bruska WS 450...'!F32</f>
        <v>0</v>
      </c>
      <c r="BB95" s="124">
        <f>'K20251005 - Bruska WS 450...'!F33</f>
        <v>0</v>
      </c>
      <c r="BC95" s="124">
        <f>'K20251005 - Bruska WS 450...'!F34</f>
        <v>0</v>
      </c>
      <c r="BD95" s="126">
        <f>'K20251005 - Bruska WS 450...'!F35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49wXmzSCdXbc8Y3WUjd7oQlUnWHKy/OSoTfaHk0pzTylxxglBSSv7h50CQRZ6lPa8esjTNjpxZqS2RkUdyNMww==" hashValue="oa5WlzagYC2d0nKdgv8sPsHB2bhyRju1QgA4cNsGONMEHRA1sBX+n4XpZghZBHXCoVM5KIYtsuiayLWPFl8OV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20251005 - Bruska WS 450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5. 10. 2025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ROUND(J126,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ROUND((SUM(BE126:BE258)),  2)</f>
        <v>0</v>
      </c>
      <c r="G31" s="35"/>
      <c r="H31" s="35"/>
      <c r="I31" s="146">
        <v>0.20999999999999999</v>
      </c>
      <c r="J31" s="145">
        <f>ROUND(((SUM(BE126:BE258))*I31),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ROUND((SUM(BF126:BF258)),  2)</f>
        <v>0</v>
      </c>
      <c r="G32" s="35"/>
      <c r="H32" s="35"/>
      <c r="I32" s="146">
        <v>0.12</v>
      </c>
      <c r="J32" s="145">
        <f>ROUND(((SUM(BF126:BF258))*I32),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ROUND((SUM(BG126:BG258)),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ROUND((SUM(BH126:BH258)),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ROUND((SUM(BI126:BI258)),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Bruska WS 450/5000-stavební připravenost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Břidličná, areál AL INVEST </v>
      </c>
      <c r="G87" s="37"/>
      <c r="H87" s="37"/>
      <c r="I87" s="29" t="s">
        <v>22</v>
      </c>
      <c r="J87" s="76" t="str">
        <f>IF(J10="","",J10)</f>
        <v>5. 10. 2025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AL INVEST Břidličná a.s.</v>
      </c>
      <c r="G89" s="37"/>
      <c r="H89" s="37"/>
      <c r="I89" s="29" t="s">
        <v>30</v>
      </c>
      <c r="J89" s="33" t="str">
        <f>E19</f>
        <v>Ing. Karel Kovář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Ing. Karel Kovář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J126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J127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J128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J137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J146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93</v>
      </c>
      <c r="E99" s="178"/>
      <c r="F99" s="178"/>
      <c r="G99" s="178"/>
      <c r="H99" s="178"/>
      <c r="I99" s="178"/>
      <c r="J99" s="179">
        <f>J156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94</v>
      </c>
      <c r="E100" s="178"/>
      <c r="F100" s="178"/>
      <c r="G100" s="178"/>
      <c r="H100" s="178"/>
      <c r="I100" s="178"/>
      <c r="J100" s="179">
        <f>J162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95</v>
      </c>
      <c r="E101" s="178"/>
      <c r="F101" s="178"/>
      <c r="G101" s="178"/>
      <c r="H101" s="178"/>
      <c r="I101" s="178"/>
      <c r="J101" s="179">
        <f>J179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J202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J207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69"/>
      <c r="C104" s="170"/>
      <c r="D104" s="171" t="s">
        <v>98</v>
      </c>
      <c r="E104" s="172"/>
      <c r="F104" s="172"/>
      <c r="G104" s="172"/>
      <c r="H104" s="172"/>
      <c r="I104" s="172"/>
      <c r="J104" s="173">
        <f>J209</f>
        <v>0</v>
      </c>
      <c r="K104" s="170"/>
      <c r="L104" s="17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5"/>
      <c r="C105" s="176"/>
      <c r="D105" s="177" t="s">
        <v>99</v>
      </c>
      <c r="E105" s="178"/>
      <c r="F105" s="178"/>
      <c r="G105" s="178"/>
      <c r="H105" s="178"/>
      <c r="I105" s="178"/>
      <c r="J105" s="179">
        <f>J210</f>
        <v>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J220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101</v>
      </c>
      <c r="E107" s="178"/>
      <c r="F107" s="178"/>
      <c r="G107" s="178"/>
      <c r="H107" s="178"/>
      <c r="I107" s="178"/>
      <c r="J107" s="179">
        <f>J231</f>
        <v>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102</v>
      </c>
      <c r="E108" s="178"/>
      <c r="F108" s="178"/>
      <c r="G108" s="178"/>
      <c r="H108" s="178"/>
      <c r="I108" s="178"/>
      <c r="J108" s="179">
        <f>J248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E7</f>
        <v>Bruska WS 450/5000-stavební připravenost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F10</f>
        <v xml:space="preserve">Břidličná, areál AL INVEST </v>
      </c>
      <c r="G120" s="37"/>
      <c r="H120" s="37"/>
      <c r="I120" s="29" t="s">
        <v>22</v>
      </c>
      <c r="J120" s="76" t="str">
        <f>IF(J10="","",J10)</f>
        <v>5. 10. 2025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E13</f>
        <v>AL INVEST Břidličná a.s.</v>
      </c>
      <c r="G122" s="37"/>
      <c r="H122" s="37"/>
      <c r="I122" s="29" t="s">
        <v>30</v>
      </c>
      <c r="J122" s="33" t="str">
        <f>E19</f>
        <v>Ing. Karel Kovář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IF(E16="","",E16)</f>
        <v>Vyplň údaj</v>
      </c>
      <c r="G123" s="37"/>
      <c r="H123" s="37"/>
      <c r="I123" s="29" t="s">
        <v>33</v>
      </c>
      <c r="J123" s="33" t="str">
        <f>E22</f>
        <v>Ing. Karel Kovář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1"/>
      <c r="B125" s="182"/>
      <c r="C125" s="183" t="s">
        <v>104</v>
      </c>
      <c r="D125" s="184" t="s">
        <v>60</v>
      </c>
      <c r="E125" s="184" t="s">
        <v>56</v>
      </c>
      <c r="F125" s="184" t="s">
        <v>57</v>
      </c>
      <c r="G125" s="184" t="s">
        <v>105</v>
      </c>
      <c r="H125" s="184" t="s">
        <v>106</v>
      </c>
      <c r="I125" s="184" t="s">
        <v>107</v>
      </c>
      <c r="J125" s="185" t="s">
        <v>86</v>
      </c>
      <c r="K125" s="186" t="s">
        <v>108</v>
      </c>
      <c r="L125" s="187"/>
      <c r="M125" s="97" t="s">
        <v>1</v>
      </c>
      <c r="N125" s="98" t="s">
        <v>39</v>
      </c>
      <c r="O125" s="98" t="s">
        <v>109</v>
      </c>
      <c r="P125" s="98" t="s">
        <v>110</v>
      </c>
      <c r="Q125" s="98" t="s">
        <v>111</v>
      </c>
      <c r="R125" s="98" t="s">
        <v>112</v>
      </c>
      <c r="S125" s="98" t="s">
        <v>113</v>
      </c>
      <c r="T125" s="99" t="s">
        <v>114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="2" customFormat="1" ht="22.8" customHeight="1">
      <c r="A126" s="35"/>
      <c r="B126" s="36"/>
      <c r="C126" s="104" t="s">
        <v>115</v>
      </c>
      <c r="D126" s="37"/>
      <c r="E126" s="37"/>
      <c r="F126" s="37"/>
      <c r="G126" s="37"/>
      <c r="H126" s="37"/>
      <c r="I126" s="37"/>
      <c r="J126" s="188">
        <f>BK126</f>
        <v>0</v>
      </c>
      <c r="K126" s="37"/>
      <c r="L126" s="41"/>
      <c r="M126" s="100"/>
      <c r="N126" s="189"/>
      <c r="O126" s="101"/>
      <c r="P126" s="190">
        <f>P127+P209</f>
        <v>0</v>
      </c>
      <c r="Q126" s="101"/>
      <c r="R126" s="190">
        <f>R127+R209</f>
        <v>439.33591874999996</v>
      </c>
      <c r="S126" s="101"/>
      <c r="T126" s="191">
        <f>T127+T209</f>
        <v>141.24447600000002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88</v>
      </c>
      <c r="BK126" s="192">
        <f>BK127+BK209</f>
        <v>0</v>
      </c>
    </row>
    <row r="127" s="12" customFormat="1" ht="25.92" customHeight="1">
      <c r="A127" s="12"/>
      <c r="B127" s="193"/>
      <c r="C127" s="194"/>
      <c r="D127" s="195" t="s">
        <v>74</v>
      </c>
      <c r="E127" s="196" t="s">
        <v>116</v>
      </c>
      <c r="F127" s="196" t="s">
        <v>117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P128+P137+P146+P156+P162+P179+P202+P207</f>
        <v>0</v>
      </c>
      <c r="Q127" s="201"/>
      <c r="R127" s="202">
        <f>R128+R137+R146+R156+R162+R179+R202+R207</f>
        <v>438.17287138999995</v>
      </c>
      <c r="S127" s="201"/>
      <c r="T127" s="203">
        <f>T128+T137+T146+T156+T162+T179+T202+T207</f>
        <v>141.24447600000002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80</v>
      </c>
      <c r="AT127" s="205" t="s">
        <v>74</v>
      </c>
      <c r="AU127" s="205" t="s">
        <v>75</v>
      </c>
      <c r="AY127" s="204" t="s">
        <v>118</v>
      </c>
      <c r="BK127" s="206">
        <f>BK128+BK137+BK146+BK156+BK162+BK179+BK202+BK207</f>
        <v>0</v>
      </c>
    </row>
    <row r="128" s="12" customFormat="1" ht="22.8" customHeight="1">
      <c r="A128" s="12"/>
      <c r="B128" s="193"/>
      <c r="C128" s="194"/>
      <c r="D128" s="195" t="s">
        <v>74</v>
      </c>
      <c r="E128" s="207" t="s">
        <v>80</v>
      </c>
      <c r="F128" s="207" t="s">
        <v>119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SUM(P129:P136)</f>
        <v>0</v>
      </c>
      <c r="Q128" s="201"/>
      <c r="R128" s="202">
        <f>SUM(R129:R136)</f>
        <v>0</v>
      </c>
      <c r="S128" s="201"/>
      <c r="T128" s="203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80</v>
      </c>
      <c r="AT128" s="205" t="s">
        <v>74</v>
      </c>
      <c r="AU128" s="205" t="s">
        <v>80</v>
      </c>
      <c r="AY128" s="204" t="s">
        <v>118</v>
      </c>
      <c r="BK128" s="206">
        <f>SUM(BK129:BK136)</f>
        <v>0</v>
      </c>
    </row>
    <row r="129" s="2" customFormat="1" ht="44.25" customHeight="1">
      <c r="A129" s="35"/>
      <c r="B129" s="36"/>
      <c r="C129" s="209" t="s">
        <v>80</v>
      </c>
      <c r="D129" s="209" t="s">
        <v>120</v>
      </c>
      <c r="E129" s="210" t="s">
        <v>121</v>
      </c>
      <c r="F129" s="211" t="s">
        <v>122</v>
      </c>
      <c r="G129" s="212" t="s">
        <v>123</v>
      </c>
      <c r="H129" s="213">
        <v>89.180000000000007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40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124</v>
      </c>
      <c r="AT129" s="221" t="s">
        <v>120</v>
      </c>
      <c r="AU129" s="221" t="s">
        <v>82</v>
      </c>
      <c r="AY129" s="14" t="s">
        <v>118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80</v>
      </c>
      <c r="BK129" s="222">
        <f>ROUND(I129*H129,2)</f>
        <v>0</v>
      </c>
      <c r="BL129" s="14" t="s">
        <v>124</v>
      </c>
      <c r="BM129" s="221" t="s">
        <v>125</v>
      </c>
    </row>
    <row r="130" s="2" customFormat="1" ht="44.25" customHeight="1">
      <c r="A130" s="35"/>
      <c r="B130" s="36"/>
      <c r="C130" s="209" t="s">
        <v>82</v>
      </c>
      <c r="D130" s="209" t="s">
        <v>120</v>
      </c>
      <c r="E130" s="210" t="s">
        <v>126</v>
      </c>
      <c r="F130" s="211" t="s">
        <v>127</v>
      </c>
      <c r="G130" s="212" t="s">
        <v>123</v>
      </c>
      <c r="H130" s="213">
        <v>1.9099999999999999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40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124</v>
      </c>
      <c r="AT130" s="221" t="s">
        <v>120</v>
      </c>
      <c r="AU130" s="221" t="s">
        <v>82</v>
      </c>
      <c r="AY130" s="14" t="s">
        <v>118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80</v>
      </c>
      <c r="BK130" s="222">
        <f>ROUND(I130*H130,2)</f>
        <v>0</v>
      </c>
      <c r="BL130" s="14" t="s">
        <v>124</v>
      </c>
      <c r="BM130" s="221" t="s">
        <v>128</v>
      </c>
    </row>
    <row r="131" s="2" customFormat="1" ht="24.15" customHeight="1">
      <c r="A131" s="35"/>
      <c r="B131" s="36"/>
      <c r="C131" s="209" t="s">
        <v>129</v>
      </c>
      <c r="D131" s="209" t="s">
        <v>120</v>
      </c>
      <c r="E131" s="210" t="s">
        <v>130</v>
      </c>
      <c r="F131" s="211" t="s">
        <v>131</v>
      </c>
      <c r="G131" s="212" t="s">
        <v>123</v>
      </c>
      <c r="H131" s="213">
        <v>3.6400000000000001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40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124</v>
      </c>
      <c r="AT131" s="221" t="s">
        <v>120</v>
      </c>
      <c r="AU131" s="221" t="s">
        <v>82</v>
      </c>
      <c r="AY131" s="14" t="s">
        <v>118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80</v>
      </c>
      <c r="BK131" s="222">
        <f>ROUND(I131*H131,2)</f>
        <v>0</v>
      </c>
      <c r="BL131" s="14" t="s">
        <v>124</v>
      </c>
      <c r="BM131" s="221" t="s">
        <v>132</v>
      </c>
    </row>
    <row r="132" s="2" customFormat="1" ht="62.7" customHeight="1">
      <c r="A132" s="35"/>
      <c r="B132" s="36"/>
      <c r="C132" s="209" t="s">
        <v>124</v>
      </c>
      <c r="D132" s="209" t="s">
        <v>120</v>
      </c>
      <c r="E132" s="210" t="s">
        <v>133</v>
      </c>
      <c r="F132" s="211" t="s">
        <v>134</v>
      </c>
      <c r="G132" s="212" t="s">
        <v>123</v>
      </c>
      <c r="H132" s="213">
        <v>28.129999999999999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40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124</v>
      </c>
      <c r="AT132" s="221" t="s">
        <v>120</v>
      </c>
      <c r="AU132" s="221" t="s">
        <v>82</v>
      </c>
      <c r="AY132" s="14" t="s">
        <v>118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80</v>
      </c>
      <c r="BK132" s="222">
        <f>ROUND(I132*H132,2)</f>
        <v>0</v>
      </c>
      <c r="BL132" s="14" t="s">
        <v>124</v>
      </c>
      <c r="BM132" s="221" t="s">
        <v>135</v>
      </c>
    </row>
    <row r="133" s="2" customFormat="1" ht="62.7" customHeight="1">
      <c r="A133" s="35"/>
      <c r="B133" s="36"/>
      <c r="C133" s="209" t="s">
        <v>136</v>
      </c>
      <c r="D133" s="209" t="s">
        <v>120</v>
      </c>
      <c r="E133" s="210" t="s">
        <v>137</v>
      </c>
      <c r="F133" s="211" t="s">
        <v>138</v>
      </c>
      <c r="G133" s="212" t="s">
        <v>123</v>
      </c>
      <c r="H133" s="213">
        <v>91.090000000000003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40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124</v>
      </c>
      <c r="AT133" s="221" t="s">
        <v>120</v>
      </c>
      <c r="AU133" s="221" t="s">
        <v>82</v>
      </c>
      <c r="AY133" s="14" t="s">
        <v>118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80</v>
      </c>
      <c r="BK133" s="222">
        <f>ROUND(I133*H133,2)</f>
        <v>0</v>
      </c>
      <c r="BL133" s="14" t="s">
        <v>124</v>
      </c>
      <c r="BM133" s="221" t="s">
        <v>139</v>
      </c>
    </row>
    <row r="134" s="2" customFormat="1" ht="44.25" customHeight="1">
      <c r="A134" s="35"/>
      <c r="B134" s="36"/>
      <c r="C134" s="209" t="s">
        <v>140</v>
      </c>
      <c r="D134" s="209" t="s">
        <v>120</v>
      </c>
      <c r="E134" s="210" t="s">
        <v>141</v>
      </c>
      <c r="F134" s="211" t="s">
        <v>142</v>
      </c>
      <c r="G134" s="212" t="s">
        <v>143</v>
      </c>
      <c r="H134" s="213">
        <v>91.090000000000003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40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124</v>
      </c>
      <c r="AT134" s="221" t="s">
        <v>120</v>
      </c>
      <c r="AU134" s="221" t="s">
        <v>82</v>
      </c>
      <c r="AY134" s="14" t="s">
        <v>118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80</v>
      </c>
      <c r="BK134" s="222">
        <f>ROUND(I134*H134,2)</f>
        <v>0</v>
      </c>
      <c r="BL134" s="14" t="s">
        <v>124</v>
      </c>
      <c r="BM134" s="221" t="s">
        <v>144</v>
      </c>
    </row>
    <row r="135" s="2" customFormat="1" ht="37.8" customHeight="1">
      <c r="A135" s="35"/>
      <c r="B135" s="36"/>
      <c r="C135" s="209" t="s">
        <v>145</v>
      </c>
      <c r="D135" s="209" t="s">
        <v>120</v>
      </c>
      <c r="E135" s="210" t="s">
        <v>146</v>
      </c>
      <c r="F135" s="211" t="s">
        <v>147</v>
      </c>
      <c r="G135" s="212" t="s">
        <v>123</v>
      </c>
      <c r="H135" s="213">
        <v>91.090000000000003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40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124</v>
      </c>
      <c r="AT135" s="221" t="s">
        <v>120</v>
      </c>
      <c r="AU135" s="221" t="s">
        <v>82</v>
      </c>
      <c r="AY135" s="14" t="s">
        <v>118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80</v>
      </c>
      <c r="BK135" s="222">
        <f>ROUND(I135*H135,2)</f>
        <v>0</v>
      </c>
      <c r="BL135" s="14" t="s">
        <v>124</v>
      </c>
      <c r="BM135" s="221" t="s">
        <v>148</v>
      </c>
    </row>
    <row r="136" s="2" customFormat="1" ht="44.25" customHeight="1">
      <c r="A136" s="35"/>
      <c r="B136" s="36"/>
      <c r="C136" s="209" t="s">
        <v>149</v>
      </c>
      <c r="D136" s="209" t="s">
        <v>120</v>
      </c>
      <c r="E136" s="210" t="s">
        <v>150</v>
      </c>
      <c r="F136" s="211" t="s">
        <v>151</v>
      </c>
      <c r="G136" s="212" t="s">
        <v>123</v>
      </c>
      <c r="H136" s="213">
        <v>28.129999999999999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124</v>
      </c>
      <c r="AT136" s="221" t="s">
        <v>120</v>
      </c>
      <c r="AU136" s="221" t="s">
        <v>82</v>
      </c>
      <c r="AY136" s="14" t="s">
        <v>118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80</v>
      </c>
      <c r="BK136" s="222">
        <f>ROUND(I136*H136,2)</f>
        <v>0</v>
      </c>
      <c r="BL136" s="14" t="s">
        <v>124</v>
      </c>
      <c r="BM136" s="221" t="s">
        <v>152</v>
      </c>
    </row>
    <row r="137" s="12" customFormat="1" ht="22.8" customHeight="1">
      <c r="A137" s="12"/>
      <c r="B137" s="193"/>
      <c r="C137" s="194"/>
      <c r="D137" s="195" t="s">
        <v>74</v>
      </c>
      <c r="E137" s="207" t="s">
        <v>82</v>
      </c>
      <c r="F137" s="207" t="s">
        <v>153</v>
      </c>
      <c r="G137" s="194"/>
      <c r="H137" s="194"/>
      <c r="I137" s="197"/>
      <c r="J137" s="208">
        <f>BK137</f>
        <v>0</v>
      </c>
      <c r="K137" s="194"/>
      <c r="L137" s="199"/>
      <c r="M137" s="200"/>
      <c r="N137" s="201"/>
      <c r="O137" s="201"/>
      <c r="P137" s="202">
        <f>SUM(P138:P145)</f>
        <v>0</v>
      </c>
      <c r="Q137" s="201"/>
      <c r="R137" s="202">
        <f>SUM(R138:R145)</f>
        <v>55.438182529999999</v>
      </c>
      <c r="S137" s="201"/>
      <c r="T137" s="203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4" t="s">
        <v>80</v>
      </c>
      <c r="AT137" s="205" t="s">
        <v>74</v>
      </c>
      <c r="AU137" s="205" t="s">
        <v>80</v>
      </c>
      <c r="AY137" s="204" t="s">
        <v>118</v>
      </c>
      <c r="BK137" s="206">
        <f>SUM(BK138:BK145)</f>
        <v>0</v>
      </c>
    </row>
    <row r="138" s="2" customFormat="1" ht="24.15" customHeight="1">
      <c r="A138" s="35"/>
      <c r="B138" s="36"/>
      <c r="C138" s="209" t="s">
        <v>154</v>
      </c>
      <c r="D138" s="209" t="s">
        <v>120</v>
      </c>
      <c r="E138" s="210" t="s">
        <v>155</v>
      </c>
      <c r="F138" s="211" t="s">
        <v>156</v>
      </c>
      <c r="G138" s="212" t="s">
        <v>123</v>
      </c>
      <c r="H138" s="213">
        <v>4.0529999999999999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40</v>
      </c>
      <c r="O138" s="88"/>
      <c r="P138" s="219">
        <f>O138*H138</f>
        <v>0</v>
      </c>
      <c r="Q138" s="219">
        <v>2.5018699999999998</v>
      </c>
      <c r="R138" s="219">
        <f>Q138*H138</f>
        <v>10.140079109999999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124</v>
      </c>
      <c r="AT138" s="221" t="s">
        <v>120</v>
      </c>
      <c r="AU138" s="221" t="s">
        <v>82</v>
      </c>
      <c r="AY138" s="14" t="s">
        <v>118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80</v>
      </c>
      <c r="BK138" s="222">
        <f>ROUND(I138*H138,2)</f>
        <v>0</v>
      </c>
      <c r="BL138" s="14" t="s">
        <v>124</v>
      </c>
      <c r="BM138" s="221" t="s">
        <v>157</v>
      </c>
    </row>
    <row r="139" s="2" customFormat="1" ht="16.5" customHeight="1">
      <c r="A139" s="35"/>
      <c r="B139" s="36"/>
      <c r="C139" s="209" t="s">
        <v>158</v>
      </c>
      <c r="D139" s="209" t="s">
        <v>120</v>
      </c>
      <c r="E139" s="210" t="s">
        <v>159</v>
      </c>
      <c r="F139" s="211" t="s">
        <v>160</v>
      </c>
      <c r="G139" s="212" t="s">
        <v>161</v>
      </c>
      <c r="H139" s="213">
        <v>2.98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40</v>
      </c>
      <c r="O139" s="88"/>
      <c r="P139" s="219">
        <f>O139*H139</f>
        <v>0</v>
      </c>
      <c r="Q139" s="219">
        <v>0.00264</v>
      </c>
      <c r="R139" s="219">
        <f>Q139*H139</f>
        <v>0.0078671999999999995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124</v>
      </c>
      <c r="AT139" s="221" t="s">
        <v>120</v>
      </c>
      <c r="AU139" s="221" t="s">
        <v>82</v>
      </c>
      <c r="AY139" s="14" t="s">
        <v>118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80</v>
      </c>
      <c r="BK139" s="222">
        <f>ROUND(I139*H139,2)</f>
        <v>0</v>
      </c>
      <c r="BL139" s="14" t="s">
        <v>124</v>
      </c>
      <c r="BM139" s="221" t="s">
        <v>162</v>
      </c>
    </row>
    <row r="140" s="2" customFormat="1" ht="16.5" customHeight="1">
      <c r="A140" s="35"/>
      <c r="B140" s="36"/>
      <c r="C140" s="209" t="s">
        <v>163</v>
      </c>
      <c r="D140" s="209" t="s">
        <v>120</v>
      </c>
      <c r="E140" s="210" t="s">
        <v>164</v>
      </c>
      <c r="F140" s="211" t="s">
        <v>165</v>
      </c>
      <c r="G140" s="212" t="s">
        <v>161</v>
      </c>
      <c r="H140" s="213">
        <v>2.98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124</v>
      </c>
      <c r="AT140" s="221" t="s">
        <v>120</v>
      </c>
      <c r="AU140" s="221" t="s">
        <v>82</v>
      </c>
      <c r="AY140" s="14" t="s">
        <v>118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80</v>
      </c>
      <c r="BK140" s="222">
        <f>ROUND(I140*H140,2)</f>
        <v>0</v>
      </c>
      <c r="BL140" s="14" t="s">
        <v>124</v>
      </c>
      <c r="BM140" s="221" t="s">
        <v>166</v>
      </c>
    </row>
    <row r="141" s="2" customFormat="1" ht="37.8" customHeight="1">
      <c r="A141" s="35"/>
      <c r="B141" s="36"/>
      <c r="C141" s="209" t="s">
        <v>8</v>
      </c>
      <c r="D141" s="209" t="s">
        <v>120</v>
      </c>
      <c r="E141" s="210" t="s">
        <v>167</v>
      </c>
      <c r="F141" s="211" t="s">
        <v>168</v>
      </c>
      <c r="G141" s="212" t="s">
        <v>123</v>
      </c>
      <c r="H141" s="213">
        <v>0.064000000000000001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40</v>
      </c>
      <c r="O141" s="88"/>
      <c r="P141" s="219">
        <f>O141*H141</f>
        <v>0</v>
      </c>
      <c r="Q141" s="219">
        <v>2.5018699999999998</v>
      </c>
      <c r="R141" s="219">
        <f>Q141*H141</f>
        <v>0.16011967999999999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124</v>
      </c>
      <c r="AT141" s="221" t="s">
        <v>120</v>
      </c>
      <c r="AU141" s="221" t="s">
        <v>82</v>
      </c>
      <c r="AY141" s="14" t="s">
        <v>118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80</v>
      </c>
      <c r="BK141" s="222">
        <f>ROUND(I141*H141,2)</f>
        <v>0</v>
      </c>
      <c r="BL141" s="14" t="s">
        <v>124</v>
      </c>
      <c r="BM141" s="221" t="s">
        <v>169</v>
      </c>
    </row>
    <row r="142" s="2" customFormat="1" ht="33" customHeight="1">
      <c r="A142" s="35"/>
      <c r="B142" s="36"/>
      <c r="C142" s="209" t="s">
        <v>170</v>
      </c>
      <c r="D142" s="209" t="s">
        <v>120</v>
      </c>
      <c r="E142" s="210" t="s">
        <v>171</v>
      </c>
      <c r="F142" s="211" t="s">
        <v>172</v>
      </c>
      <c r="G142" s="212" t="s">
        <v>143</v>
      </c>
      <c r="H142" s="213">
        <v>0.97699999999999998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40</v>
      </c>
      <c r="O142" s="88"/>
      <c r="P142" s="219">
        <f>O142*H142</f>
        <v>0</v>
      </c>
      <c r="Q142" s="219">
        <v>1.0398799999999999</v>
      </c>
      <c r="R142" s="219">
        <f>Q142*H142</f>
        <v>1.0159627599999999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124</v>
      </c>
      <c r="AT142" s="221" t="s">
        <v>120</v>
      </c>
      <c r="AU142" s="221" t="s">
        <v>82</v>
      </c>
      <c r="AY142" s="14" t="s">
        <v>118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80</v>
      </c>
      <c r="BK142" s="222">
        <f>ROUND(I142*H142,2)</f>
        <v>0</v>
      </c>
      <c r="BL142" s="14" t="s">
        <v>124</v>
      </c>
      <c r="BM142" s="221" t="s">
        <v>173</v>
      </c>
    </row>
    <row r="143" s="2" customFormat="1" ht="55.5" customHeight="1">
      <c r="A143" s="35"/>
      <c r="B143" s="36"/>
      <c r="C143" s="209" t="s">
        <v>174</v>
      </c>
      <c r="D143" s="209" t="s">
        <v>120</v>
      </c>
      <c r="E143" s="210" t="s">
        <v>175</v>
      </c>
      <c r="F143" s="211" t="s">
        <v>176</v>
      </c>
      <c r="G143" s="212" t="s">
        <v>123</v>
      </c>
      <c r="H143" s="213">
        <v>16.687000000000001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40</v>
      </c>
      <c r="O143" s="88"/>
      <c r="P143" s="219">
        <f>O143*H143</f>
        <v>0</v>
      </c>
      <c r="Q143" s="219">
        <v>2.5172400000000001</v>
      </c>
      <c r="R143" s="219">
        <f>Q143*H143</f>
        <v>42.005183880000004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124</v>
      </c>
      <c r="AT143" s="221" t="s">
        <v>120</v>
      </c>
      <c r="AU143" s="221" t="s">
        <v>82</v>
      </c>
      <c r="AY143" s="14" t="s">
        <v>118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80</v>
      </c>
      <c r="BK143" s="222">
        <f>ROUND(I143*H143,2)</f>
        <v>0</v>
      </c>
      <c r="BL143" s="14" t="s">
        <v>124</v>
      </c>
      <c r="BM143" s="221" t="s">
        <v>177</v>
      </c>
    </row>
    <row r="144" s="2" customFormat="1" ht="55.5" customHeight="1">
      <c r="A144" s="35"/>
      <c r="B144" s="36"/>
      <c r="C144" s="209" t="s">
        <v>178</v>
      </c>
      <c r="D144" s="209" t="s">
        <v>120</v>
      </c>
      <c r="E144" s="210" t="s">
        <v>179</v>
      </c>
      <c r="F144" s="211" t="s">
        <v>180</v>
      </c>
      <c r="G144" s="212" t="s">
        <v>161</v>
      </c>
      <c r="H144" s="213">
        <v>1.1299999999999999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40</v>
      </c>
      <c r="O144" s="88"/>
      <c r="P144" s="219">
        <f>O144*H144</f>
        <v>0</v>
      </c>
      <c r="Q144" s="219">
        <v>0.058930000000000003</v>
      </c>
      <c r="R144" s="219">
        <f>Q144*H144</f>
        <v>0.066590899999999995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124</v>
      </c>
      <c r="AT144" s="221" t="s">
        <v>120</v>
      </c>
      <c r="AU144" s="221" t="s">
        <v>82</v>
      </c>
      <c r="AY144" s="14" t="s">
        <v>118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80</v>
      </c>
      <c r="BK144" s="222">
        <f>ROUND(I144*H144,2)</f>
        <v>0</v>
      </c>
      <c r="BL144" s="14" t="s">
        <v>124</v>
      </c>
      <c r="BM144" s="221" t="s">
        <v>181</v>
      </c>
    </row>
    <row r="145" s="2" customFormat="1" ht="55.5" customHeight="1">
      <c r="A145" s="35"/>
      <c r="B145" s="36"/>
      <c r="C145" s="209" t="s">
        <v>182</v>
      </c>
      <c r="D145" s="209" t="s">
        <v>120</v>
      </c>
      <c r="E145" s="210" t="s">
        <v>183</v>
      </c>
      <c r="F145" s="211" t="s">
        <v>184</v>
      </c>
      <c r="G145" s="212" t="s">
        <v>161</v>
      </c>
      <c r="H145" s="213">
        <v>17.66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0.11565</v>
      </c>
      <c r="R145" s="219">
        <f>Q145*H145</f>
        <v>2.0423789999999999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124</v>
      </c>
      <c r="AT145" s="221" t="s">
        <v>120</v>
      </c>
      <c r="AU145" s="221" t="s">
        <v>82</v>
      </c>
      <c r="AY145" s="14" t="s">
        <v>118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80</v>
      </c>
      <c r="BK145" s="222">
        <f>ROUND(I145*H145,2)</f>
        <v>0</v>
      </c>
      <c r="BL145" s="14" t="s">
        <v>124</v>
      </c>
      <c r="BM145" s="221" t="s">
        <v>185</v>
      </c>
    </row>
    <row r="146" s="12" customFormat="1" ht="22.8" customHeight="1">
      <c r="A146" s="12"/>
      <c r="B146" s="193"/>
      <c r="C146" s="194"/>
      <c r="D146" s="195" t="s">
        <v>74</v>
      </c>
      <c r="E146" s="207" t="s">
        <v>129</v>
      </c>
      <c r="F146" s="207" t="s">
        <v>186</v>
      </c>
      <c r="G146" s="194"/>
      <c r="H146" s="194"/>
      <c r="I146" s="197"/>
      <c r="J146" s="208">
        <f>BK146</f>
        <v>0</v>
      </c>
      <c r="K146" s="194"/>
      <c r="L146" s="199"/>
      <c r="M146" s="200"/>
      <c r="N146" s="201"/>
      <c r="O146" s="201"/>
      <c r="P146" s="202">
        <f>SUM(P147:P155)</f>
        <v>0</v>
      </c>
      <c r="Q146" s="201"/>
      <c r="R146" s="202">
        <f>SUM(R147:R155)</f>
        <v>66.390191000000002</v>
      </c>
      <c r="S146" s="201"/>
      <c r="T146" s="203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4" t="s">
        <v>80</v>
      </c>
      <c r="AT146" s="205" t="s">
        <v>74</v>
      </c>
      <c r="AU146" s="205" t="s">
        <v>80</v>
      </c>
      <c r="AY146" s="204" t="s">
        <v>118</v>
      </c>
      <c r="BK146" s="206">
        <f>SUM(BK147:BK155)</f>
        <v>0</v>
      </c>
    </row>
    <row r="147" s="2" customFormat="1" ht="33" customHeight="1">
      <c r="A147" s="35"/>
      <c r="B147" s="36"/>
      <c r="C147" s="209" t="s">
        <v>187</v>
      </c>
      <c r="D147" s="209" t="s">
        <v>120</v>
      </c>
      <c r="E147" s="210" t="s">
        <v>188</v>
      </c>
      <c r="F147" s="211" t="s">
        <v>189</v>
      </c>
      <c r="G147" s="212" t="s">
        <v>143</v>
      </c>
      <c r="H147" s="213">
        <v>0.012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40</v>
      </c>
      <c r="O147" s="88"/>
      <c r="P147" s="219">
        <f>O147*H147</f>
        <v>0</v>
      </c>
      <c r="Q147" s="219">
        <v>1.0900000000000001</v>
      </c>
      <c r="R147" s="219">
        <f>Q147*H147</f>
        <v>0.013080000000000001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124</v>
      </c>
      <c r="AT147" s="221" t="s">
        <v>120</v>
      </c>
      <c r="AU147" s="221" t="s">
        <v>82</v>
      </c>
      <c r="AY147" s="14" t="s">
        <v>118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80</v>
      </c>
      <c r="BK147" s="222">
        <f>ROUND(I147*H147,2)</f>
        <v>0</v>
      </c>
      <c r="BL147" s="14" t="s">
        <v>124</v>
      </c>
      <c r="BM147" s="221" t="s">
        <v>190</v>
      </c>
    </row>
    <row r="148" s="2" customFormat="1" ht="24.15" customHeight="1">
      <c r="A148" s="35"/>
      <c r="B148" s="36"/>
      <c r="C148" s="223" t="s">
        <v>191</v>
      </c>
      <c r="D148" s="223" t="s">
        <v>192</v>
      </c>
      <c r="E148" s="224" t="s">
        <v>193</v>
      </c>
      <c r="F148" s="225" t="s">
        <v>194</v>
      </c>
      <c r="G148" s="226" t="s">
        <v>143</v>
      </c>
      <c r="H148" s="227">
        <v>0.012999999999999999</v>
      </c>
      <c r="I148" s="228"/>
      <c r="J148" s="229">
        <f>ROUND(I148*H148,2)</f>
        <v>0</v>
      </c>
      <c r="K148" s="230"/>
      <c r="L148" s="231"/>
      <c r="M148" s="232" t="s">
        <v>1</v>
      </c>
      <c r="N148" s="233" t="s">
        <v>40</v>
      </c>
      <c r="O148" s="88"/>
      <c r="P148" s="219">
        <f>O148*H148</f>
        <v>0</v>
      </c>
      <c r="Q148" s="219">
        <v>1</v>
      </c>
      <c r="R148" s="219">
        <f>Q148*H148</f>
        <v>0.012999999999999999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149</v>
      </c>
      <c r="AT148" s="221" t="s">
        <v>192</v>
      </c>
      <c r="AU148" s="221" t="s">
        <v>82</v>
      </c>
      <c r="AY148" s="14" t="s">
        <v>118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80</v>
      </c>
      <c r="BK148" s="222">
        <f>ROUND(I148*H148,2)</f>
        <v>0</v>
      </c>
      <c r="BL148" s="14" t="s">
        <v>124</v>
      </c>
      <c r="BM148" s="221" t="s">
        <v>195</v>
      </c>
    </row>
    <row r="149" s="2" customFormat="1" ht="49.05" customHeight="1">
      <c r="A149" s="35"/>
      <c r="B149" s="36"/>
      <c r="C149" s="209" t="s">
        <v>196</v>
      </c>
      <c r="D149" s="209" t="s">
        <v>120</v>
      </c>
      <c r="E149" s="210" t="s">
        <v>197</v>
      </c>
      <c r="F149" s="211" t="s">
        <v>198</v>
      </c>
      <c r="G149" s="212" t="s">
        <v>161</v>
      </c>
      <c r="H149" s="213">
        <v>37.895000000000003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40</v>
      </c>
      <c r="O149" s="88"/>
      <c r="P149" s="219">
        <f>O149*H149</f>
        <v>0</v>
      </c>
      <c r="Q149" s="219">
        <v>0.23458000000000001</v>
      </c>
      <c r="R149" s="219">
        <f>Q149*H149</f>
        <v>8.8894091000000017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124</v>
      </c>
      <c r="AT149" s="221" t="s">
        <v>120</v>
      </c>
      <c r="AU149" s="221" t="s">
        <v>82</v>
      </c>
      <c r="AY149" s="14" t="s">
        <v>118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80</v>
      </c>
      <c r="BK149" s="222">
        <f>ROUND(I149*H149,2)</f>
        <v>0</v>
      </c>
      <c r="BL149" s="14" t="s">
        <v>124</v>
      </c>
      <c r="BM149" s="221" t="s">
        <v>199</v>
      </c>
    </row>
    <row r="150" s="2" customFormat="1" ht="49.05" customHeight="1">
      <c r="A150" s="35"/>
      <c r="B150" s="36"/>
      <c r="C150" s="209" t="s">
        <v>200</v>
      </c>
      <c r="D150" s="209" t="s">
        <v>120</v>
      </c>
      <c r="E150" s="210" t="s">
        <v>201</v>
      </c>
      <c r="F150" s="211" t="s">
        <v>202</v>
      </c>
      <c r="G150" s="212" t="s">
        <v>123</v>
      </c>
      <c r="H150" s="213">
        <v>19.271000000000001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40</v>
      </c>
      <c r="O150" s="88"/>
      <c r="P150" s="219">
        <f>O150*H150</f>
        <v>0</v>
      </c>
      <c r="Q150" s="219">
        <v>2.5143</v>
      </c>
      <c r="R150" s="219">
        <f>Q150*H150</f>
        <v>48.453075300000002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124</v>
      </c>
      <c r="AT150" s="221" t="s">
        <v>120</v>
      </c>
      <c r="AU150" s="221" t="s">
        <v>82</v>
      </c>
      <c r="AY150" s="14" t="s">
        <v>118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80</v>
      </c>
      <c r="BK150" s="222">
        <f>ROUND(I150*H150,2)</f>
        <v>0</v>
      </c>
      <c r="BL150" s="14" t="s">
        <v>124</v>
      </c>
      <c r="BM150" s="221" t="s">
        <v>203</v>
      </c>
    </row>
    <row r="151" s="2" customFormat="1" ht="49.05" customHeight="1">
      <c r="A151" s="35"/>
      <c r="B151" s="36"/>
      <c r="C151" s="209" t="s">
        <v>7</v>
      </c>
      <c r="D151" s="209" t="s">
        <v>120</v>
      </c>
      <c r="E151" s="210" t="s">
        <v>204</v>
      </c>
      <c r="F151" s="211" t="s">
        <v>205</v>
      </c>
      <c r="G151" s="212" t="s">
        <v>161</v>
      </c>
      <c r="H151" s="213">
        <v>90.501000000000005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40</v>
      </c>
      <c r="O151" s="88"/>
      <c r="P151" s="219">
        <f>O151*H151</f>
        <v>0</v>
      </c>
      <c r="Q151" s="219">
        <v>0.0016199999999999999</v>
      </c>
      <c r="R151" s="219">
        <f>Q151*H151</f>
        <v>0.14661162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124</v>
      </c>
      <c r="AT151" s="221" t="s">
        <v>120</v>
      </c>
      <c r="AU151" s="221" t="s">
        <v>82</v>
      </c>
      <c r="AY151" s="14" t="s">
        <v>118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80</v>
      </c>
      <c r="BK151" s="222">
        <f>ROUND(I151*H151,2)</f>
        <v>0</v>
      </c>
      <c r="BL151" s="14" t="s">
        <v>124</v>
      </c>
      <c r="BM151" s="221" t="s">
        <v>206</v>
      </c>
    </row>
    <row r="152" s="2" customFormat="1" ht="49.05" customHeight="1">
      <c r="A152" s="35"/>
      <c r="B152" s="36"/>
      <c r="C152" s="209" t="s">
        <v>207</v>
      </c>
      <c r="D152" s="209" t="s">
        <v>120</v>
      </c>
      <c r="E152" s="210" t="s">
        <v>208</v>
      </c>
      <c r="F152" s="211" t="s">
        <v>209</v>
      </c>
      <c r="G152" s="212" t="s">
        <v>161</v>
      </c>
      <c r="H152" s="213">
        <v>90.501000000000005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40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124</v>
      </c>
      <c r="AT152" s="221" t="s">
        <v>120</v>
      </c>
      <c r="AU152" s="221" t="s">
        <v>82</v>
      </c>
      <c r="AY152" s="14" t="s">
        <v>118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80</v>
      </c>
      <c r="BK152" s="222">
        <f>ROUND(I152*H152,2)</f>
        <v>0</v>
      </c>
      <c r="BL152" s="14" t="s">
        <v>124</v>
      </c>
      <c r="BM152" s="221" t="s">
        <v>210</v>
      </c>
    </row>
    <row r="153" s="2" customFormat="1" ht="37.8" customHeight="1">
      <c r="A153" s="35"/>
      <c r="B153" s="36"/>
      <c r="C153" s="209" t="s">
        <v>211</v>
      </c>
      <c r="D153" s="209" t="s">
        <v>120</v>
      </c>
      <c r="E153" s="210" t="s">
        <v>212</v>
      </c>
      <c r="F153" s="211" t="s">
        <v>213</v>
      </c>
      <c r="G153" s="212" t="s">
        <v>143</v>
      </c>
      <c r="H153" s="213">
        <v>2.4140000000000001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40</v>
      </c>
      <c r="O153" s="88"/>
      <c r="P153" s="219">
        <f>O153*H153</f>
        <v>0</v>
      </c>
      <c r="Q153" s="219">
        <v>1.10907</v>
      </c>
      <c r="R153" s="219">
        <f>Q153*H153</f>
        <v>2.6772949800000001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124</v>
      </c>
      <c r="AT153" s="221" t="s">
        <v>120</v>
      </c>
      <c r="AU153" s="221" t="s">
        <v>82</v>
      </c>
      <c r="AY153" s="14" t="s">
        <v>118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80</v>
      </c>
      <c r="BK153" s="222">
        <f>ROUND(I153*H153,2)</f>
        <v>0</v>
      </c>
      <c r="BL153" s="14" t="s">
        <v>124</v>
      </c>
      <c r="BM153" s="221" t="s">
        <v>214</v>
      </c>
    </row>
    <row r="154" s="2" customFormat="1" ht="100.5" customHeight="1">
      <c r="A154" s="35"/>
      <c r="B154" s="36"/>
      <c r="C154" s="209" t="s">
        <v>215</v>
      </c>
      <c r="D154" s="209" t="s">
        <v>120</v>
      </c>
      <c r="E154" s="210" t="s">
        <v>216</v>
      </c>
      <c r="F154" s="211" t="s">
        <v>217</v>
      </c>
      <c r="G154" s="212" t="s">
        <v>218</v>
      </c>
      <c r="H154" s="213">
        <v>2.3999999999999999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40</v>
      </c>
      <c r="O154" s="88"/>
      <c r="P154" s="219">
        <f>O154*H154</f>
        <v>0</v>
      </c>
      <c r="Q154" s="219">
        <v>0.221</v>
      </c>
      <c r="R154" s="219">
        <f>Q154*H154</f>
        <v>0.53039999999999998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124</v>
      </c>
      <c r="AT154" s="221" t="s">
        <v>120</v>
      </c>
      <c r="AU154" s="221" t="s">
        <v>82</v>
      </c>
      <c r="AY154" s="14" t="s">
        <v>118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80</v>
      </c>
      <c r="BK154" s="222">
        <f>ROUND(I154*H154,2)</f>
        <v>0</v>
      </c>
      <c r="BL154" s="14" t="s">
        <v>124</v>
      </c>
      <c r="BM154" s="221" t="s">
        <v>219</v>
      </c>
    </row>
    <row r="155" s="2" customFormat="1" ht="101.25" customHeight="1">
      <c r="A155" s="35"/>
      <c r="B155" s="36"/>
      <c r="C155" s="209" t="s">
        <v>220</v>
      </c>
      <c r="D155" s="209" t="s">
        <v>120</v>
      </c>
      <c r="E155" s="210" t="s">
        <v>221</v>
      </c>
      <c r="F155" s="211" t="s">
        <v>222</v>
      </c>
      <c r="G155" s="212" t="s">
        <v>218</v>
      </c>
      <c r="H155" s="213">
        <v>9.5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40</v>
      </c>
      <c r="O155" s="88"/>
      <c r="P155" s="219">
        <f>O155*H155</f>
        <v>0</v>
      </c>
      <c r="Q155" s="219">
        <v>0.59655999999999998</v>
      </c>
      <c r="R155" s="219">
        <f>Q155*H155</f>
        <v>5.6673200000000001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124</v>
      </c>
      <c r="AT155" s="221" t="s">
        <v>120</v>
      </c>
      <c r="AU155" s="221" t="s">
        <v>82</v>
      </c>
      <c r="AY155" s="14" t="s">
        <v>118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80</v>
      </c>
      <c r="BK155" s="222">
        <f>ROUND(I155*H155,2)</f>
        <v>0</v>
      </c>
      <c r="BL155" s="14" t="s">
        <v>124</v>
      </c>
      <c r="BM155" s="221" t="s">
        <v>223</v>
      </c>
    </row>
    <row r="156" s="12" customFormat="1" ht="22.8" customHeight="1">
      <c r="A156" s="12"/>
      <c r="B156" s="193"/>
      <c r="C156" s="194"/>
      <c r="D156" s="195" t="s">
        <v>74</v>
      </c>
      <c r="E156" s="207" t="s">
        <v>124</v>
      </c>
      <c r="F156" s="207" t="s">
        <v>224</v>
      </c>
      <c r="G156" s="194"/>
      <c r="H156" s="194"/>
      <c r="I156" s="197"/>
      <c r="J156" s="208">
        <f>BK156</f>
        <v>0</v>
      </c>
      <c r="K156" s="194"/>
      <c r="L156" s="199"/>
      <c r="M156" s="200"/>
      <c r="N156" s="201"/>
      <c r="O156" s="201"/>
      <c r="P156" s="202">
        <f>SUM(P157:P161)</f>
        <v>0</v>
      </c>
      <c r="Q156" s="201"/>
      <c r="R156" s="202">
        <f>SUM(R157:R161)</f>
        <v>4.0680011999999994</v>
      </c>
      <c r="S156" s="201"/>
      <c r="T156" s="203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4" t="s">
        <v>80</v>
      </c>
      <c r="AT156" s="205" t="s">
        <v>74</v>
      </c>
      <c r="AU156" s="205" t="s">
        <v>80</v>
      </c>
      <c r="AY156" s="204" t="s">
        <v>118</v>
      </c>
      <c r="BK156" s="206">
        <f>SUM(BK157:BK161)</f>
        <v>0</v>
      </c>
    </row>
    <row r="157" s="2" customFormat="1" ht="62.7" customHeight="1">
      <c r="A157" s="35"/>
      <c r="B157" s="36"/>
      <c r="C157" s="209" t="s">
        <v>225</v>
      </c>
      <c r="D157" s="209" t="s">
        <v>120</v>
      </c>
      <c r="E157" s="210" t="s">
        <v>226</v>
      </c>
      <c r="F157" s="211" t="s">
        <v>227</v>
      </c>
      <c r="G157" s="212" t="s">
        <v>228</v>
      </c>
      <c r="H157" s="213">
        <v>1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40</v>
      </c>
      <c r="O157" s="88"/>
      <c r="P157" s="219">
        <f>O157*H157</f>
        <v>0</v>
      </c>
      <c r="Q157" s="219">
        <v>0.053510000000000002</v>
      </c>
      <c r="R157" s="219">
        <f>Q157*H157</f>
        <v>0.053510000000000002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124</v>
      </c>
      <c r="AT157" s="221" t="s">
        <v>120</v>
      </c>
      <c r="AU157" s="221" t="s">
        <v>82</v>
      </c>
      <c r="AY157" s="14" t="s">
        <v>118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80</v>
      </c>
      <c r="BK157" s="222">
        <f>ROUND(I157*H157,2)</f>
        <v>0</v>
      </c>
      <c r="BL157" s="14" t="s">
        <v>124</v>
      </c>
      <c r="BM157" s="221" t="s">
        <v>229</v>
      </c>
    </row>
    <row r="158" s="2" customFormat="1" ht="37.8" customHeight="1">
      <c r="A158" s="35"/>
      <c r="B158" s="36"/>
      <c r="C158" s="209" t="s">
        <v>230</v>
      </c>
      <c r="D158" s="209" t="s">
        <v>120</v>
      </c>
      <c r="E158" s="210" t="s">
        <v>231</v>
      </c>
      <c r="F158" s="211" t="s">
        <v>232</v>
      </c>
      <c r="G158" s="212" t="s">
        <v>123</v>
      </c>
      <c r="H158" s="213">
        <v>1.24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40</v>
      </c>
      <c r="O158" s="88"/>
      <c r="P158" s="219">
        <f>O158*H158</f>
        <v>0</v>
      </c>
      <c r="Q158" s="219">
        <v>2.5019499999999999</v>
      </c>
      <c r="R158" s="219">
        <f>Q158*H158</f>
        <v>3.1024179999999997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124</v>
      </c>
      <c r="AT158" s="221" t="s">
        <v>120</v>
      </c>
      <c r="AU158" s="221" t="s">
        <v>82</v>
      </c>
      <c r="AY158" s="14" t="s">
        <v>118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80</v>
      </c>
      <c r="BK158" s="222">
        <f>ROUND(I158*H158,2)</f>
        <v>0</v>
      </c>
      <c r="BL158" s="14" t="s">
        <v>124</v>
      </c>
      <c r="BM158" s="221" t="s">
        <v>233</v>
      </c>
    </row>
    <row r="159" s="2" customFormat="1" ht="44.25" customHeight="1">
      <c r="A159" s="35"/>
      <c r="B159" s="36"/>
      <c r="C159" s="209" t="s">
        <v>234</v>
      </c>
      <c r="D159" s="209" t="s">
        <v>120</v>
      </c>
      <c r="E159" s="210" t="s">
        <v>235</v>
      </c>
      <c r="F159" s="211" t="s">
        <v>236</v>
      </c>
      <c r="G159" s="212" t="s">
        <v>218</v>
      </c>
      <c r="H159" s="213">
        <v>8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40</v>
      </c>
      <c r="O159" s="88"/>
      <c r="P159" s="219">
        <f>O159*H159</f>
        <v>0</v>
      </c>
      <c r="Q159" s="219">
        <v>0.11046</v>
      </c>
      <c r="R159" s="219">
        <f>Q159*H159</f>
        <v>0.88368000000000002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124</v>
      </c>
      <c r="AT159" s="221" t="s">
        <v>120</v>
      </c>
      <c r="AU159" s="221" t="s">
        <v>82</v>
      </c>
      <c r="AY159" s="14" t="s">
        <v>118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80</v>
      </c>
      <c r="BK159" s="222">
        <f>ROUND(I159*H159,2)</f>
        <v>0</v>
      </c>
      <c r="BL159" s="14" t="s">
        <v>124</v>
      </c>
      <c r="BM159" s="221" t="s">
        <v>237</v>
      </c>
    </row>
    <row r="160" s="2" customFormat="1" ht="33" customHeight="1">
      <c r="A160" s="35"/>
      <c r="B160" s="36"/>
      <c r="C160" s="209" t="s">
        <v>238</v>
      </c>
      <c r="D160" s="209" t="s">
        <v>120</v>
      </c>
      <c r="E160" s="210" t="s">
        <v>239</v>
      </c>
      <c r="F160" s="211" t="s">
        <v>240</v>
      </c>
      <c r="G160" s="212" t="s">
        <v>161</v>
      </c>
      <c r="H160" s="213">
        <v>3.585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40</v>
      </c>
      <c r="O160" s="88"/>
      <c r="P160" s="219">
        <f>O160*H160</f>
        <v>0</v>
      </c>
      <c r="Q160" s="219">
        <v>0.00792</v>
      </c>
      <c r="R160" s="219">
        <f>Q160*H160</f>
        <v>0.0283932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124</v>
      </c>
      <c r="AT160" s="221" t="s">
        <v>120</v>
      </c>
      <c r="AU160" s="221" t="s">
        <v>82</v>
      </c>
      <c r="AY160" s="14" t="s">
        <v>118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80</v>
      </c>
      <c r="BK160" s="222">
        <f>ROUND(I160*H160,2)</f>
        <v>0</v>
      </c>
      <c r="BL160" s="14" t="s">
        <v>124</v>
      </c>
      <c r="BM160" s="221" t="s">
        <v>241</v>
      </c>
    </row>
    <row r="161" s="2" customFormat="1" ht="33" customHeight="1">
      <c r="A161" s="35"/>
      <c r="B161" s="36"/>
      <c r="C161" s="209" t="s">
        <v>242</v>
      </c>
      <c r="D161" s="209" t="s">
        <v>120</v>
      </c>
      <c r="E161" s="210" t="s">
        <v>243</v>
      </c>
      <c r="F161" s="211" t="s">
        <v>244</v>
      </c>
      <c r="G161" s="212" t="s">
        <v>161</v>
      </c>
      <c r="H161" s="213">
        <v>3.585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40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124</v>
      </c>
      <c r="AT161" s="221" t="s">
        <v>120</v>
      </c>
      <c r="AU161" s="221" t="s">
        <v>82</v>
      </c>
      <c r="AY161" s="14" t="s">
        <v>118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80</v>
      </c>
      <c r="BK161" s="222">
        <f>ROUND(I161*H161,2)</f>
        <v>0</v>
      </c>
      <c r="BL161" s="14" t="s">
        <v>124</v>
      </c>
      <c r="BM161" s="221" t="s">
        <v>245</v>
      </c>
    </row>
    <row r="162" s="12" customFormat="1" ht="22.8" customHeight="1">
      <c r="A162" s="12"/>
      <c r="B162" s="193"/>
      <c r="C162" s="194"/>
      <c r="D162" s="195" t="s">
        <v>74</v>
      </c>
      <c r="E162" s="207" t="s">
        <v>140</v>
      </c>
      <c r="F162" s="207" t="s">
        <v>246</v>
      </c>
      <c r="G162" s="194"/>
      <c r="H162" s="194"/>
      <c r="I162" s="197"/>
      <c r="J162" s="208">
        <f>BK162</f>
        <v>0</v>
      </c>
      <c r="K162" s="194"/>
      <c r="L162" s="199"/>
      <c r="M162" s="200"/>
      <c r="N162" s="201"/>
      <c r="O162" s="201"/>
      <c r="P162" s="202">
        <f>SUM(P163:P178)</f>
        <v>0</v>
      </c>
      <c r="Q162" s="201"/>
      <c r="R162" s="202">
        <f>SUM(R163:R178)</f>
        <v>311.42476355999997</v>
      </c>
      <c r="S162" s="201"/>
      <c r="T162" s="203">
        <f>SUM(T163:T178)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4" t="s">
        <v>80</v>
      </c>
      <c r="AT162" s="205" t="s">
        <v>74</v>
      </c>
      <c r="AU162" s="205" t="s">
        <v>80</v>
      </c>
      <c r="AY162" s="204" t="s">
        <v>118</v>
      </c>
      <c r="BK162" s="206">
        <f>SUM(BK163:BK178)</f>
        <v>0</v>
      </c>
    </row>
    <row r="163" s="2" customFormat="1" ht="33" customHeight="1">
      <c r="A163" s="35"/>
      <c r="B163" s="36"/>
      <c r="C163" s="209" t="s">
        <v>247</v>
      </c>
      <c r="D163" s="209" t="s">
        <v>120</v>
      </c>
      <c r="E163" s="210" t="s">
        <v>248</v>
      </c>
      <c r="F163" s="211" t="s">
        <v>249</v>
      </c>
      <c r="G163" s="212" t="s">
        <v>123</v>
      </c>
      <c r="H163" s="213">
        <v>5.9539999999999997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40</v>
      </c>
      <c r="O163" s="88"/>
      <c r="P163" s="219">
        <f>O163*H163</f>
        <v>0</v>
      </c>
      <c r="Q163" s="219">
        <v>2.5018699999999998</v>
      </c>
      <c r="R163" s="219">
        <f>Q163*H163</f>
        <v>14.896133979999998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124</v>
      </c>
      <c r="AT163" s="221" t="s">
        <v>120</v>
      </c>
      <c r="AU163" s="221" t="s">
        <v>82</v>
      </c>
      <c r="AY163" s="14" t="s">
        <v>118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80</v>
      </c>
      <c r="BK163" s="222">
        <f>ROUND(I163*H163,2)</f>
        <v>0</v>
      </c>
      <c r="BL163" s="14" t="s">
        <v>124</v>
      </c>
      <c r="BM163" s="221" t="s">
        <v>250</v>
      </c>
    </row>
    <row r="164" s="2" customFormat="1" ht="33" customHeight="1">
      <c r="A164" s="35"/>
      <c r="B164" s="36"/>
      <c r="C164" s="209" t="s">
        <v>251</v>
      </c>
      <c r="D164" s="209" t="s">
        <v>120</v>
      </c>
      <c r="E164" s="210" t="s">
        <v>248</v>
      </c>
      <c r="F164" s="211" t="s">
        <v>249</v>
      </c>
      <c r="G164" s="212" t="s">
        <v>123</v>
      </c>
      <c r="H164" s="213">
        <v>23.114000000000001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40</v>
      </c>
      <c r="O164" s="88"/>
      <c r="P164" s="219">
        <f>O164*H164</f>
        <v>0</v>
      </c>
      <c r="Q164" s="219">
        <v>2.5018699999999998</v>
      </c>
      <c r="R164" s="219">
        <f>Q164*H164</f>
        <v>57.828223179999995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124</v>
      </c>
      <c r="AT164" s="221" t="s">
        <v>120</v>
      </c>
      <c r="AU164" s="221" t="s">
        <v>82</v>
      </c>
      <c r="AY164" s="14" t="s">
        <v>118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80</v>
      </c>
      <c r="BK164" s="222">
        <f>ROUND(I164*H164,2)</f>
        <v>0</v>
      </c>
      <c r="BL164" s="14" t="s">
        <v>124</v>
      </c>
      <c r="BM164" s="221" t="s">
        <v>252</v>
      </c>
    </row>
    <row r="165" s="2" customFormat="1" ht="33" customHeight="1">
      <c r="A165" s="35"/>
      <c r="B165" s="36"/>
      <c r="C165" s="209" t="s">
        <v>253</v>
      </c>
      <c r="D165" s="209" t="s">
        <v>120</v>
      </c>
      <c r="E165" s="210" t="s">
        <v>254</v>
      </c>
      <c r="F165" s="211" t="s">
        <v>255</v>
      </c>
      <c r="G165" s="212" t="s">
        <v>123</v>
      </c>
      <c r="H165" s="213">
        <v>57.784999999999997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40</v>
      </c>
      <c r="O165" s="88"/>
      <c r="P165" s="219">
        <f>O165*H165</f>
        <v>0</v>
      </c>
      <c r="Q165" s="219">
        <v>2.5018699999999998</v>
      </c>
      <c r="R165" s="219">
        <f>Q165*H165</f>
        <v>144.57055794999999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124</v>
      </c>
      <c r="AT165" s="221" t="s">
        <v>120</v>
      </c>
      <c r="AU165" s="221" t="s">
        <v>82</v>
      </c>
      <c r="AY165" s="14" t="s">
        <v>118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80</v>
      </c>
      <c r="BK165" s="222">
        <f>ROUND(I165*H165,2)</f>
        <v>0</v>
      </c>
      <c r="BL165" s="14" t="s">
        <v>124</v>
      </c>
      <c r="BM165" s="221" t="s">
        <v>256</v>
      </c>
    </row>
    <row r="166" s="2" customFormat="1" ht="33" customHeight="1">
      <c r="A166" s="35"/>
      <c r="B166" s="36"/>
      <c r="C166" s="209" t="s">
        <v>257</v>
      </c>
      <c r="D166" s="209" t="s">
        <v>120</v>
      </c>
      <c r="E166" s="210" t="s">
        <v>258</v>
      </c>
      <c r="F166" s="211" t="s">
        <v>259</v>
      </c>
      <c r="G166" s="212" t="s">
        <v>123</v>
      </c>
      <c r="H166" s="213">
        <v>34.670999999999999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40</v>
      </c>
      <c r="O166" s="88"/>
      <c r="P166" s="219">
        <f>O166*H166</f>
        <v>0</v>
      </c>
      <c r="Q166" s="219">
        <v>2.5018699999999998</v>
      </c>
      <c r="R166" s="219">
        <f>Q166*H166</f>
        <v>86.742334769999985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124</v>
      </c>
      <c r="AT166" s="221" t="s">
        <v>120</v>
      </c>
      <c r="AU166" s="221" t="s">
        <v>82</v>
      </c>
      <c r="AY166" s="14" t="s">
        <v>118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80</v>
      </c>
      <c r="BK166" s="222">
        <f>ROUND(I166*H166,2)</f>
        <v>0</v>
      </c>
      <c r="BL166" s="14" t="s">
        <v>124</v>
      </c>
      <c r="BM166" s="221" t="s">
        <v>260</v>
      </c>
    </row>
    <row r="167" s="2" customFormat="1" ht="37.8" customHeight="1">
      <c r="A167" s="35"/>
      <c r="B167" s="36"/>
      <c r="C167" s="209" t="s">
        <v>261</v>
      </c>
      <c r="D167" s="209" t="s">
        <v>120</v>
      </c>
      <c r="E167" s="210" t="s">
        <v>262</v>
      </c>
      <c r="F167" s="211" t="s">
        <v>263</v>
      </c>
      <c r="G167" s="212" t="s">
        <v>123</v>
      </c>
      <c r="H167" s="213">
        <v>57.784999999999997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40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124</v>
      </c>
      <c r="AT167" s="221" t="s">
        <v>120</v>
      </c>
      <c r="AU167" s="221" t="s">
        <v>82</v>
      </c>
      <c r="AY167" s="14" t="s">
        <v>118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80</v>
      </c>
      <c r="BK167" s="222">
        <f>ROUND(I167*H167,2)</f>
        <v>0</v>
      </c>
      <c r="BL167" s="14" t="s">
        <v>124</v>
      </c>
      <c r="BM167" s="221" t="s">
        <v>264</v>
      </c>
    </row>
    <row r="168" s="2" customFormat="1" ht="33" customHeight="1">
      <c r="A168" s="35"/>
      <c r="B168" s="36"/>
      <c r="C168" s="209" t="s">
        <v>265</v>
      </c>
      <c r="D168" s="209" t="s">
        <v>120</v>
      </c>
      <c r="E168" s="210" t="s">
        <v>266</v>
      </c>
      <c r="F168" s="211" t="s">
        <v>267</v>
      </c>
      <c r="G168" s="212" t="s">
        <v>123</v>
      </c>
      <c r="H168" s="213">
        <v>0.16500000000000001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40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124</v>
      </c>
      <c r="AT168" s="221" t="s">
        <v>120</v>
      </c>
      <c r="AU168" s="221" t="s">
        <v>82</v>
      </c>
      <c r="AY168" s="14" t="s">
        <v>118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80</v>
      </c>
      <c r="BK168" s="222">
        <f>ROUND(I168*H168,2)</f>
        <v>0</v>
      </c>
      <c r="BL168" s="14" t="s">
        <v>124</v>
      </c>
      <c r="BM168" s="221" t="s">
        <v>268</v>
      </c>
    </row>
    <row r="169" s="2" customFormat="1" ht="37.8" customHeight="1">
      <c r="A169" s="35"/>
      <c r="B169" s="36"/>
      <c r="C169" s="209" t="s">
        <v>269</v>
      </c>
      <c r="D169" s="209" t="s">
        <v>120</v>
      </c>
      <c r="E169" s="210" t="s">
        <v>270</v>
      </c>
      <c r="F169" s="211" t="s">
        <v>271</v>
      </c>
      <c r="G169" s="212" t="s">
        <v>123</v>
      </c>
      <c r="H169" s="213">
        <v>34.670999999999999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40</v>
      </c>
      <c r="O169" s="88"/>
      <c r="P169" s="219">
        <f>O169*H169</f>
        <v>0</v>
      </c>
      <c r="Q169" s="219">
        <v>0.030300000000000001</v>
      </c>
      <c r="R169" s="219">
        <f>Q169*H169</f>
        <v>1.0505313000000001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124</v>
      </c>
      <c r="AT169" s="221" t="s">
        <v>120</v>
      </c>
      <c r="AU169" s="221" t="s">
        <v>82</v>
      </c>
      <c r="AY169" s="14" t="s">
        <v>118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80</v>
      </c>
      <c r="BK169" s="222">
        <f>ROUND(I169*H169,2)</f>
        <v>0</v>
      </c>
      <c r="BL169" s="14" t="s">
        <v>124</v>
      </c>
      <c r="BM169" s="221" t="s">
        <v>272</v>
      </c>
    </row>
    <row r="170" s="2" customFormat="1" ht="21.75" customHeight="1">
      <c r="A170" s="35"/>
      <c r="B170" s="36"/>
      <c r="C170" s="209" t="s">
        <v>273</v>
      </c>
      <c r="D170" s="209" t="s">
        <v>120</v>
      </c>
      <c r="E170" s="210" t="s">
        <v>274</v>
      </c>
      <c r="F170" s="211" t="s">
        <v>275</v>
      </c>
      <c r="G170" s="212" t="s">
        <v>143</v>
      </c>
      <c r="H170" s="213">
        <v>4.8940000000000001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40</v>
      </c>
      <c r="O170" s="88"/>
      <c r="P170" s="219">
        <f>O170*H170</f>
        <v>0</v>
      </c>
      <c r="Q170" s="219">
        <v>1.06277</v>
      </c>
      <c r="R170" s="219">
        <f>Q170*H170</f>
        <v>5.2011963799999998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124</v>
      </c>
      <c r="AT170" s="221" t="s">
        <v>120</v>
      </c>
      <c r="AU170" s="221" t="s">
        <v>82</v>
      </c>
      <c r="AY170" s="14" t="s">
        <v>118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80</v>
      </c>
      <c r="BK170" s="222">
        <f>ROUND(I170*H170,2)</f>
        <v>0</v>
      </c>
      <c r="BL170" s="14" t="s">
        <v>124</v>
      </c>
      <c r="BM170" s="221" t="s">
        <v>276</v>
      </c>
    </row>
    <row r="171" s="2" customFormat="1" ht="24.15" customHeight="1">
      <c r="A171" s="35"/>
      <c r="B171" s="36"/>
      <c r="C171" s="209" t="s">
        <v>277</v>
      </c>
      <c r="D171" s="209" t="s">
        <v>120</v>
      </c>
      <c r="E171" s="210" t="s">
        <v>278</v>
      </c>
      <c r="F171" s="211" t="s">
        <v>279</v>
      </c>
      <c r="G171" s="212" t="s">
        <v>161</v>
      </c>
      <c r="H171" s="213">
        <v>231.13999999999999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40</v>
      </c>
      <c r="O171" s="88"/>
      <c r="P171" s="219">
        <f>O171*H171</f>
        <v>0</v>
      </c>
      <c r="Q171" s="219">
        <v>0.001</v>
      </c>
      <c r="R171" s="219">
        <f>Q171*H171</f>
        <v>0.23113999999999998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124</v>
      </c>
      <c r="AT171" s="221" t="s">
        <v>120</v>
      </c>
      <c r="AU171" s="221" t="s">
        <v>82</v>
      </c>
      <c r="AY171" s="14" t="s">
        <v>118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80</v>
      </c>
      <c r="BK171" s="222">
        <f>ROUND(I171*H171,2)</f>
        <v>0</v>
      </c>
      <c r="BL171" s="14" t="s">
        <v>124</v>
      </c>
      <c r="BM171" s="221" t="s">
        <v>280</v>
      </c>
    </row>
    <row r="172" s="2" customFormat="1" ht="24.15" customHeight="1">
      <c r="A172" s="35"/>
      <c r="B172" s="36"/>
      <c r="C172" s="209" t="s">
        <v>281</v>
      </c>
      <c r="D172" s="209" t="s">
        <v>120</v>
      </c>
      <c r="E172" s="210" t="s">
        <v>282</v>
      </c>
      <c r="F172" s="211" t="s">
        <v>283</v>
      </c>
      <c r="G172" s="212" t="s">
        <v>161</v>
      </c>
      <c r="H172" s="213">
        <v>231.13999999999999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40</v>
      </c>
      <c r="O172" s="88"/>
      <c r="P172" s="219">
        <f>O172*H172</f>
        <v>0</v>
      </c>
      <c r="Q172" s="219">
        <v>0.00012999999999999999</v>
      </c>
      <c r="R172" s="219">
        <f>Q172*H172</f>
        <v>0.030048199999999997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124</v>
      </c>
      <c r="AT172" s="221" t="s">
        <v>120</v>
      </c>
      <c r="AU172" s="221" t="s">
        <v>82</v>
      </c>
      <c r="AY172" s="14" t="s">
        <v>118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80</v>
      </c>
      <c r="BK172" s="222">
        <f>ROUND(I172*H172,2)</f>
        <v>0</v>
      </c>
      <c r="BL172" s="14" t="s">
        <v>124</v>
      </c>
      <c r="BM172" s="221" t="s">
        <v>284</v>
      </c>
    </row>
    <row r="173" s="2" customFormat="1" ht="37.8" customHeight="1">
      <c r="A173" s="35"/>
      <c r="B173" s="36"/>
      <c r="C173" s="209" t="s">
        <v>285</v>
      </c>
      <c r="D173" s="209" t="s">
        <v>120</v>
      </c>
      <c r="E173" s="210" t="s">
        <v>286</v>
      </c>
      <c r="F173" s="211" t="s">
        <v>287</v>
      </c>
      <c r="G173" s="212" t="s">
        <v>161</v>
      </c>
      <c r="H173" s="213">
        <v>231.13999999999999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40</v>
      </c>
      <c r="O173" s="88"/>
      <c r="P173" s="219">
        <f>O173*H173</f>
        <v>0</v>
      </c>
      <c r="Q173" s="219">
        <v>0.0032000000000000002</v>
      </c>
      <c r="R173" s="219">
        <f>Q173*H173</f>
        <v>0.73964799999999997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124</v>
      </c>
      <c r="AT173" s="221" t="s">
        <v>120</v>
      </c>
      <c r="AU173" s="221" t="s">
        <v>82</v>
      </c>
      <c r="AY173" s="14" t="s">
        <v>118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80</v>
      </c>
      <c r="BK173" s="222">
        <f>ROUND(I173*H173,2)</f>
        <v>0</v>
      </c>
      <c r="BL173" s="14" t="s">
        <v>124</v>
      </c>
      <c r="BM173" s="221" t="s">
        <v>288</v>
      </c>
    </row>
    <row r="174" s="2" customFormat="1" ht="24.15" customHeight="1">
      <c r="A174" s="35"/>
      <c r="B174" s="36"/>
      <c r="C174" s="209" t="s">
        <v>289</v>
      </c>
      <c r="D174" s="209" t="s">
        <v>120</v>
      </c>
      <c r="E174" s="210" t="s">
        <v>290</v>
      </c>
      <c r="F174" s="211" t="s">
        <v>291</v>
      </c>
      <c r="G174" s="212" t="s">
        <v>161</v>
      </c>
      <c r="H174" s="213">
        <v>231.13999999999999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40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124</v>
      </c>
      <c r="AT174" s="221" t="s">
        <v>120</v>
      </c>
      <c r="AU174" s="221" t="s">
        <v>82</v>
      </c>
      <c r="AY174" s="14" t="s">
        <v>118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80</v>
      </c>
      <c r="BK174" s="222">
        <f>ROUND(I174*H174,2)</f>
        <v>0</v>
      </c>
      <c r="BL174" s="14" t="s">
        <v>124</v>
      </c>
      <c r="BM174" s="221" t="s">
        <v>292</v>
      </c>
    </row>
    <row r="175" s="2" customFormat="1" ht="16.5" customHeight="1">
      <c r="A175" s="35"/>
      <c r="B175" s="36"/>
      <c r="C175" s="209" t="s">
        <v>293</v>
      </c>
      <c r="D175" s="209" t="s">
        <v>120</v>
      </c>
      <c r="E175" s="210" t="s">
        <v>294</v>
      </c>
      <c r="F175" s="211" t="s">
        <v>295</v>
      </c>
      <c r="G175" s="212" t="s">
        <v>161</v>
      </c>
      <c r="H175" s="213">
        <v>231.13999999999999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40</v>
      </c>
      <c r="O175" s="88"/>
      <c r="P175" s="219">
        <f>O175*H175</f>
        <v>0</v>
      </c>
      <c r="Q175" s="219">
        <v>0.00022000000000000001</v>
      </c>
      <c r="R175" s="219">
        <f>Q175*H175</f>
        <v>0.050850800000000002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124</v>
      </c>
      <c r="AT175" s="221" t="s">
        <v>120</v>
      </c>
      <c r="AU175" s="221" t="s">
        <v>82</v>
      </c>
      <c r="AY175" s="14" t="s">
        <v>118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80</v>
      </c>
      <c r="BK175" s="222">
        <f>ROUND(I175*H175,2)</f>
        <v>0</v>
      </c>
      <c r="BL175" s="14" t="s">
        <v>124</v>
      </c>
      <c r="BM175" s="221" t="s">
        <v>296</v>
      </c>
    </row>
    <row r="176" s="2" customFormat="1" ht="37.8" customHeight="1">
      <c r="A176" s="35"/>
      <c r="B176" s="36"/>
      <c r="C176" s="209" t="s">
        <v>297</v>
      </c>
      <c r="D176" s="209" t="s">
        <v>120</v>
      </c>
      <c r="E176" s="210" t="s">
        <v>298</v>
      </c>
      <c r="F176" s="211" t="s">
        <v>299</v>
      </c>
      <c r="G176" s="212" t="s">
        <v>218</v>
      </c>
      <c r="H176" s="213">
        <v>49.399999999999999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40</v>
      </c>
      <c r="O176" s="88"/>
      <c r="P176" s="219">
        <f>O176*H176</f>
        <v>0</v>
      </c>
      <c r="Q176" s="219">
        <v>0.00114</v>
      </c>
      <c r="R176" s="219">
        <f>Q176*H176</f>
        <v>0.056315999999999998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124</v>
      </c>
      <c r="AT176" s="221" t="s">
        <v>120</v>
      </c>
      <c r="AU176" s="221" t="s">
        <v>82</v>
      </c>
      <c r="AY176" s="14" t="s">
        <v>118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80</v>
      </c>
      <c r="BK176" s="222">
        <f>ROUND(I176*H176,2)</f>
        <v>0</v>
      </c>
      <c r="BL176" s="14" t="s">
        <v>124</v>
      </c>
      <c r="BM176" s="221" t="s">
        <v>300</v>
      </c>
    </row>
    <row r="177" s="2" customFormat="1" ht="24.15" customHeight="1">
      <c r="A177" s="35"/>
      <c r="B177" s="36"/>
      <c r="C177" s="209" t="s">
        <v>301</v>
      </c>
      <c r="D177" s="209" t="s">
        <v>120</v>
      </c>
      <c r="E177" s="210" t="s">
        <v>302</v>
      </c>
      <c r="F177" s="211" t="s">
        <v>303</v>
      </c>
      <c r="G177" s="212" t="s">
        <v>218</v>
      </c>
      <c r="H177" s="213">
        <v>132.30000000000001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40</v>
      </c>
      <c r="O177" s="88"/>
      <c r="P177" s="219">
        <f>O177*H177</f>
        <v>0</v>
      </c>
      <c r="Q177" s="219">
        <v>0.00021000000000000001</v>
      </c>
      <c r="R177" s="219">
        <f>Q177*H177</f>
        <v>0.027783000000000002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124</v>
      </c>
      <c r="AT177" s="221" t="s">
        <v>120</v>
      </c>
      <c r="AU177" s="221" t="s">
        <v>82</v>
      </c>
      <c r="AY177" s="14" t="s">
        <v>118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80</v>
      </c>
      <c r="BK177" s="222">
        <f>ROUND(I177*H177,2)</f>
        <v>0</v>
      </c>
      <c r="BL177" s="14" t="s">
        <v>124</v>
      </c>
      <c r="BM177" s="221" t="s">
        <v>304</v>
      </c>
    </row>
    <row r="178" s="2" customFormat="1" ht="37.8" customHeight="1">
      <c r="A178" s="35"/>
      <c r="B178" s="36"/>
      <c r="C178" s="209" t="s">
        <v>305</v>
      </c>
      <c r="D178" s="209" t="s">
        <v>120</v>
      </c>
      <c r="E178" s="210" t="s">
        <v>306</v>
      </c>
      <c r="F178" s="211" t="s">
        <v>307</v>
      </c>
      <c r="G178" s="212" t="s">
        <v>218</v>
      </c>
      <c r="H178" s="213">
        <v>132.30000000000001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40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124</v>
      </c>
      <c r="AT178" s="221" t="s">
        <v>120</v>
      </c>
      <c r="AU178" s="221" t="s">
        <v>82</v>
      </c>
      <c r="AY178" s="14" t="s">
        <v>118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80</v>
      </c>
      <c r="BK178" s="222">
        <f>ROUND(I178*H178,2)</f>
        <v>0</v>
      </c>
      <c r="BL178" s="14" t="s">
        <v>124</v>
      </c>
      <c r="BM178" s="221" t="s">
        <v>308</v>
      </c>
    </row>
    <row r="179" s="12" customFormat="1" ht="22.8" customHeight="1">
      <c r="A179" s="12"/>
      <c r="B179" s="193"/>
      <c r="C179" s="194"/>
      <c r="D179" s="195" t="s">
        <v>74</v>
      </c>
      <c r="E179" s="207" t="s">
        <v>154</v>
      </c>
      <c r="F179" s="207" t="s">
        <v>309</v>
      </c>
      <c r="G179" s="194"/>
      <c r="H179" s="194"/>
      <c r="I179" s="197"/>
      <c r="J179" s="208">
        <f>BK179</f>
        <v>0</v>
      </c>
      <c r="K179" s="194"/>
      <c r="L179" s="199"/>
      <c r="M179" s="200"/>
      <c r="N179" s="201"/>
      <c r="O179" s="201"/>
      <c r="P179" s="202">
        <f>SUM(P180:P201)</f>
        <v>0</v>
      </c>
      <c r="Q179" s="201"/>
      <c r="R179" s="202">
        <f>SUM(R180:R201)</f>
        <v>0.85173310000000013</v>
      </c>
      <c r="S179" s="201"/>
      <c r="T179" s="203">
        <f>SUM(T180:T201)</f>
        <v>141.24447600000002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4" t="s">
        <v>80</v>
      </c>
      <c r="AT179" s="205" t="s">
        <v>74</v>
      </c>
      <c r="AU179" s="205" t="s">
        <v>80</v>
      </c>
      <c r="AY179" s="204" t="s">
        <v>118</v>
      </c>
      <c r="BK179" s="206">
        <f>SUM(BK180:BK201)</f>
        <v>0</v>
      </c>
    </row>
    <row r="180" s="2" customFormat="1" ht="16.5" customHeight="1">
      <c r="A180" s="35"/>
      <c r="B180" s="36"/>
      <c r="C180" s="209" t="s">
        <v>310</v>
      </c>
      <c r="D180" s="209" t="s">
        <v>120</v>
      </c>
      <c r="E180" s="210" t="s">
        <v>311</v>
      </c>
      <c r="F180" s="211" t="s">
        <v>312</v>
      </c>
      <c r="G180" s="212" t="s">
        <v>1</v>
      </c>
      <c r="H180" s="213">
        <v>160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40</v>
      </c>
      <c r="O180" s="88"/>
      <c r="P180" s="219">
        <f>O180*H180</f>
        <v>0</v>
      </c>
      <c r="Q180" s="219">
        <v>0.0050000000000000001</v>
      </c>
      <c r="R180" s="219">
        <f>Q180*H180</f>
        <v>0.80000000000000004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124</v>
      </c>
      <c r="AT180" s="221" t="s">
        <v>120</v>
      </c>
      <c r="AU180" s="221" t="s">
        <v>82</v>
      </c>
      <c r="AY180" s="14" t="s">
        <v>118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80</v>
      </c>
      <c r="BK180" s="222">
        <f>ROUND(I180*H180,2)</f>
        <v>0</v>
      </c>
      <c r="BL180" s="14" t="s">
        <v>124</v>
      </c>
      <c r="BM180" s="221" t="s">
        <v>313</v>
      </c>
    </row>
    <row r="181" s="2" customFormat="1" ht="24.15" customHeight="1">
      <c r="A181" s="35"/>
      <c r="B181" s="36"/>
      <c r="C181" s="209" t="s">
        <v>314</v>
      </c>
      <c r="D181" s="209" t="s">
        <v>120</v>
      </c>
      <c r="E181" s="210" t="s">
        <v>315</v>
      </c>
      <c r="F181" s="211" t="s">
        <v>316</v>
      </c>
      <c r="G181" s="212" t="s">
        <v>218</v>
      </c>
      <c r="H181" s="213">
        <v>43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40</v>
      </c>
      <c r="O181" s="88"/>
      <c r="P181" s="219">
        <f>O181*H181</f>
        <v>0</v>
      </c>
      <c r="Q181" s="219">
        <v>3.0000000000000001E-05</v>
      </c>
      <c r="R181" s="219">
        <f>Q181*H181</f>
        <v>0.0012900000000000001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124</v>
      </c>
      <c r="AT181" s="221" t="s">
        <v>120</v>
      </c>
      <c r="AU181" s="221" t="s">
        <v>82</v>
      </c>
      <c r="AY181" s="14" t="s">
        <v>118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80</v>
      </c>
      <c r="BK181" s="222">
        <f>ROUND(I181*H181,2)</f>
        <v>0</v>
      </c>
      <c r="BL181" s="14" t="s">
        <v>124</v>
      </c>
      <c r="BM181" s="221" t="s">
        <v>317</v>
      </c>
    </row>
    <row r="182" s="2" customFormat="1" ht="33" customHeight="1">
      <c r="A182" s="35"/>
      <c r="B182" s="36"/>
      <c r="C182" s="209" t="s">
        <v>318</v>
      </c>
      <c r="D182" s="209" t="s">
        <v>120</v>
      </c>
      <c r="E182" s="210" t="s">
        <v>319</v>
      </c>
      <c r="F182" s="211" t="s">
        <v>320</v>
      </c>
      <c r="G182" s="212" t="s">
        <v>321</v>
      </c>
      <c r="H182" s="213">
        <v>5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40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124</v>
      </c>
      <c r="AT182" s="221" t="s">
        <v>120</v>
      </c>
      <c r="AU182" s="221" t="s">
        <v>82</v>
      </c>
      <c r="AY182" s="14" t="s">
        <v>118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80</v>
      </c>
      <c r="BK182" s="222">
        <f>ROUND(I182*H182,2)</f>
        <v>0</v>
      </c>
      <c r="BL182" s="14" t="s">
        <v>124</v>
      </c>
      <c r="BM182" s="221" t="s">
        <v>322</v>
      </c>
    </row>
    <row r="183" s="2" customFormat="1" ht="44.25" customHeight="1">
      <c r="A183" s="35"/>
      <c r="B183" s="36"/>
      <c r="C183" s="209" t="s">
        <v>323</v>
      </c>
      <c r="D183" s="209" t="s">
        <v>120</v>
      </c>
      <c r="E183" s="210" t="s">
        <v>324</v>
      </c>
      <c r="F183" s="211" t="s">
        <v>325</v>
      </c>
      <c r="G183" s="212" t="s">
        <v>228</v>
      </c>
      <c r="H183" s="213">
        <v>1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40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124</v>
      </c>
      <c r="AT183" s="221" t="s">
        <v>120</v>
      </c>
      <c r="AU183" s="221" t="s">
        <v>82</v>
      </c>
      <c r="AY183" s="14" t="s">
        <v>118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80</v>
      </c>
      <c r="BK183" s="222">
        <f>ROUND(I183*H183,2)</f>
        <v>0</v>
      </c>
      <c r="BL183" s="14" t="s">
        <v>124</v>
      </c>
      <c r="BM183" s="221" t="s">
        <v>326</v>
      </c>
    </row>
    <row r="184" s="2" customFormat="1" ht="55.5" customHeight="1">
      <c r="A184" s="35"/>
      <c r="B184" s="36"/>
      <c r="C184" s="209" t="s">
        <v>327</v>
      </c>
      <c r="D184" s="209" t="s">
        <v>120</v>
      </c>
      <c r="E184" s="210" t="s">
        <v>328</v>
      </c>
      <c r="F184" s="211" t="s">
        <v>329</v>
      </c>
      <c r="G184" s="212" t="s">
        <v>228</v>
      </c>
      <c r="H184" s="213">
        <v>5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40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124</v>
      </c>
      <c r="AT184" s="221" t="s">
        <v>120</v>
      </c>
      <c r="AU184" s="221" t="s">
        <v>82</v>
      </c>
      <c r="AY184" s="14" t="s">
        <v>118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80</v>
      </c>
      <c r="BK184" s="222">
        <f>ROUND(I184*H184,2)</f>
        <v>0</v>
      </c>
      <c r="BL184" s="14" t="s">
        <v>124</v>
      </c>
      <c r="BM184" s="221" t="s">
        <v>330</v>
      </c>
    </row>
    <row r="185" s="2" customFormat="1" ht="44.25" customHeight="1">
      <c r="A185" s="35"/>
      <c r="B185" s="36"/>
      <c r="C185" s="209" t="s">
        <v>331</v>
      </c>
      <c r="D185" s="209" t="s">
        <v>120</v>
      </c>
      <c r="E185" s="210" t="s">
        <v>332</v>
      </c>
      <c r="F185" s="211" t="s">
        <v>333</v>
      </c>
      <c r="G185" s="212" t="s">
        <v>228</v>
      </c>
      <c r="H185" s="213">
        <v>1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40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124</v>
      </c>
      <c r="AT185" s="221" t="s">
        <v>120</v>
      </c>
      <c r="AU185" s="221" t="s">
        <v>82</v>
      </c>
      <c r="AY185" s="14" t="s">
        <v>118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80</v>
      </c>
      <c r="BK185" s="222">
        <f>ROUND(I185*H185,2)</f>
        <v>0</v>
      </c>
      <c r="BL185" s="14" t="s">
        <v>124</v>
      </c>
      <c r="BM185" s="221" t="s">
        <v>334</v>
      </c>
    </row>
    <row r="186" s="2" customFormat="1" ht="37.8" customHeight="1">
      <c r="A186" s="35"/>
      <c r="B186" s="36"/>
      <c r="C186" s="209" t="s">
        <v>335</v>
      </c>
      <c r="D186" s="209" t="s">
        <v>120</v>
      </c>
      <c r="E186" s="210" t="s">
        <v>336</v>
      </c>
      <c r="F186" s="211" t="s">
        <v>337</v>
      </c>
      <c r="G186" s="212" t="s">
        <v>161</v>
      </c>
      <c r="H186" s="213">
        <v>10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40</v>
      </c>
      <c r="O186" s="88"/>
      <c r="P186" s="219">
        <f>O186*H186</f>
        <v>0</v>
      </c>
      <c r="Q186" s="219">
        <v>0.00021000000000000001</v>
      </c>
      <c r="R186" s="219">
        <f>Q186*H186</f>
        <v>0.0021000000000000003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124</v>
      </c>
      <c r="AT186" s="221" t="s">
        <v>120</v>
      </c>
      <c r="AU186" s="221" t="s">
        <v>82</v>
      </c>
      <c r="AY186" s="14" t="s">
        <v>118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80</v>
      </c>
      <c r="BK186" s="222">
        <f>ROUND(I186*H186,2)</f>
        <v>0</v>
      </c>
      <c r="BL186" s="14" t="s">
        <v>124</v>
      </c>
      <c r="BM186" s="221" t="s">
        <v>338</v>
      </c>
    </row>
    <row r="187" s="2" customFormat="1" ht="49.05" customHeight="1">
      <c r="A187" s="35"/>
      <c r="B187" s="36"/>
      <c r="C187" s="209" t="s">
        <v>339</v>
      </c>
      <c r="D187" s="209" t="s">
        <v>120</v>
      </c>
      <c r="E187" s="210" t="s">
        <v>340</v>
      </c>
      <c r="F187" s="211" t="s">
        <v>341</v>
      </c>
      <c r="G187" s="212" t="s">
        <v>161</v>
      </c>
      <c r="H187" s="213">
        <v>131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40</v>
      </c>
      <c r="O187" s="88"/>
      <c r="P187" s="219">
        <f>O187*H187</f>
        <v>0</v>
      </c>
      <c r="Q187" s="219">
        <v>3.0000000000000001E-05</v>
      </c>
      <c r="R187" s="219">
        <f>Q187*H187</f>
        <v>0.0039300000000000003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124</v>
      </c>
      <c r="AT187" s="221" t="s">
        <v>120</v>
      </c>
      <c r="AU187" s="221" t="s">
        <v>82</v>
      </c>
      <c r="AY187" s="14" t="s">
        <v>118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80</v>
      </c>
      <c r="BK187" s="222">
        <f>ROUND(I187*H187,2)</f>
        <v>0</v>
      </c>
      <c r="BL187" s="14" t="s">
        <v>124</v>
      </c>
      <c r="BM187" s="221" t="s">
        <v>342</v>
      </c>
    </row>
    <row r="188" s="2" customFormat="1" ht="49.05" customHeight="1">
      <c r="A188" s="35"/>
      <c r="B188" s="36"/>
      <c r="C188" s="209" t="s">
        <v>343</v>
      </c>
      <c r="D188" s="209" t="s">
        <v>120</v>
      </c>
      <c r="E188" s="210" t="s">
        <v>344</v>
      </c>
      <c r="F188" s="211" t="s">
        <v>345</v>
      </c>
      <c r="G188" s="212" t="s">
        <v>228</v>
      </c>
      <c r="H188" s="213">
        <v>2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40</v>
      </c>
      <c r="O188" s="88"/>
      <c r="P188" s="219">
        <f>O188*H188</f>
        <v>0</v>
      </c>
      <c r="Q188" s="219">
        <v>0.00014999999999999999</v>
      </c>
      <c r="R188" s="219">
        <f>Q188*H188</f>
        <v>0.00029999999999999997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124</v>
      </c>
      <c r="AT188" s="221" t="s">
        <v>120</v>
      </c>
      <c r="AU188" s="221" t="s">
        <v>82</v>
      </c>
      <c r="AY188" s="14" t="s">
        <v>118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80</v>
      </c>
      <c r="BK188" s="222">
        <f>ROUND(I188*H188,2)</f>
        <v>0</v>
      </c>
      <c r="BL188" s="14" t="s">
        <v>124</v>
      </c>
      <c r="BM188" s="221" t="s">
        <v>346</v>
      </c>
    </row>
    <row r="189" s="2" customFormat="1" ht="24.15" customHeight="1">
      <c r="A189" s="35"/>
      <c r="B189" s="36"/>
      <c r="C189" s="223" t="s">
        <v>347</v>
      </c>
      <c r="D189" s="223" t="s">
        <v>192</v>
      </c>
      <c r="E189" s="224" t="s">
        <v>348</v>
      </c>
      <c r="F189" s="225" t="s">
        <v>349</v>
      </c>
      <c r="G189" s="226" t="s">
        <v>218</v>
      </c>
      <c r="H189" s="227">
        <v>0.77800000000000002</v>
      </c>
      <c r="I189" s="228"/>
      <c r="J189" s="229">
        <f>ROUND(I189*H189,2)</f>
        <v>0</v>
      </c>
      <c r="K189" s="230"/>
      <c r="L189" s="231"/>
      <c r="M189" s="232" t="s">
        <v>1</v>
      </c>
      <c r="N189" s="233" t="s">
        <v>40</v>
      </c>
      <c r="O189" s="88"/>
      <c r="P189" s="219">
        <f>O189*H189</f>
        <v>0</v>
      </c>
      <c r="Q189" s="219">
        <v>0.0059500000000000004</v>
      </c>
      <c r="R189" s="219">
        <f>Q189*H189</f>
        <v>0.0046291000000000006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149</v>
      </c>
      <c r="AT189" s="221" t="s">
        <v>192</v>
      </c>
      <c r="AU189" s="221" t="s">
        <v>82</v>
      </c>
      <c r="AY189" s="14" t="s">
        <v>118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80</v>
      </c>
      <c r="BK189" s="222">
        <f>ROUND(I189*H189,2)</f>
        <v>0</v>
      </c>
      <c r="BL189" s="14" t="s">
        <v>124</v>
      </c>
      <c r="BM189" s="221" t="s">
        <v>350</v>
      </c>
    </row>
    <row r="190" s="2" customFormat="1" ht="49.05" customHeight="1">
      <c r="A190" s="35"/>
      <c r="B190" s="36"/>
      <c r="C190" s="209" t="s">
        <v>351</v>
      </c>
      <c r="D190" s="209" t="s">
        <v>120</v>
      </c>
      <c r="E190" s="210" t="s">
        <v>352</v>
      </c>
      <c r="F190" s="211" t="s">
        <v>353</v>
      </c>
      <c r="G190" s="212" t="s">
        <v>228</v>
      </c>
      <c r="H190" s="213">
        <v>51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40</v>
      </c>
      <c r="O190" s="88"/>
      <c r="P190" s="219">
        <f>O190*H190</f>
        <v>0</v>
      </c>
      <c r="Q190" s="219">
        <v>0.00044000000000000002</v>
      </c>
      <c r="R190" s="219">
        <f>Q190*H190</f>
        <v>0.022440000000000002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124</v>
      </c>
      <c r="AT190" s="221" t="s">
        <v>120</v>
      </c>
      <c r="AU190" s="221" t="s">
        <v>82</v>
      </c>
      <c r="AY190" s="14" t="s">
        <v>118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80</v>
      </c>
      <c r="BK190" s="222">
        <f>ROUND(I190*H190,2)</f>
        <v>0</v>
      </c>
      <c r="BL190" s="14" t="s">
        <v>124</v>
      </c>
      <c r="BM190" s="221" t="s">
        <v>354</v>
      </c>
    </row>
    <row r="191" s="2" customFormat="1" ht="16.5" customHeight="1">
      <c r="A191" s="35"/>
      <c r="B191" s="36"/>
      <c r="C191" s="223" t="s">
        <v>355</v>
      </c>
      <c r="D191" s="223" t="s">
        <v>192</v>
      </c>
      <c r="E191" s="224" t="s">
        <v>356</v>
      </c>
      <c r="F191" s="225" t="s">
        <v>357</v>
      </c>
      <c r="G191" s="226" t="s">
        <v>218</v>
      </c>
      <c r="H191" s="227">
        <v>1.5</v>
      </c>
      <c r="I191" s="228"/>
      <c r="J191" s="229">
        <f>ROUND(I191*H191,2)</f>
        <v>0</v>
      </c>
      <c r="K191" s="230"/>
      <c r="L191" s="231"/>
      <c r="M191" s="232" t="s">
        <v>1</v>
      </c>
      <c r="N191" s="233" t="s">
        <v>40</v>
      </c>
      <c r="O191" s="88"/>
      <c r="P191" s="219">
        <f>O191*H191</f>
        <v>0</v>
      </c>
      <c r="Q191" s="219">
        <v>0.00172</v>
      </c>
      <c r="R191" s="219">
        <f>Q191*H191</f>
        <v>0.0025799999999999998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149</v>
      </c>
      <c r="AT191" s="221" t="s">
        <v>192</v>
      </c>
      <c r="AU191" s="221" t="s">
        <v>82</v>
      </c>
      <c r="AY191" s="14" t="s">
        <v>118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80</v>
      </c>
      <c r="BK191" s="222">
        <f>ROUND(I191*H191,2)</f>
        <v>0</v>
      </c>
      <c r="BL191" s="14" t="s">
        <v>124</v>
      </c>
      <c r="BM191" s="221" t="s">
        <v>358</v>
      </c>
    </row>
    <row r="192" s="2" customFormat="1" ht="16.5" customHeight="1">
      <c r="A192" s="35"/>
      <c r="B192" s="36"/>
      <c r="C192" s="209" t="s">
        <v>359</v>
      </c>
      <c r="D192" s="209" t="s">
        <v>120</v>
      </c>
      <c r="E192" s="210" t="s">
        <v>360</v>
      </c>
      <c r="F192" s="211" t="s">
        <v>361</v>
      </c>
      <c r="G192" s="212" t="s">
        <v>123</v>
      </c>
      <c r="H192" s="213">
        <v>19.190000000000001</v>
      </c>
      <c r="I192" s="214"/>
      <c r="J192" s="215">
        <f>ROUND(I192*H192,2)</f>
        <v>0</v>
      </c>
      <c r="K192" s="216"/>
      <c r="L192" s="41"/>
      <c r="M192" s="217" t="s">
        <v>1</v>
      </c>
      <c r="N192" s="218" t="s">
        <v>40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2.3999999999999999</v>
      </c>
      <c r="T192" s="220">
        <f>S192*H192</f>
        <v>46.056000000000004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124</v>
      </c>
      <c r="AT192" s="221" t="s">
        <v>120</v>
      </c>
      <c r="AU192" s="221" t="s">
        <v>82</v>
      </c>
      <c r="AY192" s="14" t="s">
        <v>118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80</v>
      </c>
      <c r="BK192" s="222">
        <f>ROUND(I192*H192,2)</f>
        <v>0</v>
      </c>
      <c r="BL192" s="14" t="s">
        <v>124</v>
      </c>
      <c r="BM192" s="221" t="s">
        <v>362</v>
      </c>
    </row>
    <row r="193" s="2" customFormat="1" ht="24.15" customHeight="1">
      <c r="A193" s="35"/>
      <c r="B193" s="36"/>
      <c r="C193" s="209" t="s">
        <v>363</v>
      </c>
      <c r="D193" s="209" t="s">
        <v>120</v>
      </c>
      <c r="E193" s="210" t="s">
        <v>364</v>
      </c>
      <c r="F193" s="211" t="s">
        <v>365</v>
      </c>
      <c r="G193" s="212" t="s">
        <v>123</v>
      </c>
      <c r="H193" s="213">
        <v>57.064</v>
      </c>
      <c r="I193" s="214"/>
      <c r="J193" s="215">
        <f>ROUND(I193*H193,2)</f>
        <v>0</v>
      </c>
      <c r="K193" s="216"/>
      <c r="L193" s="41"/>
      <c r="M193" s="217" t="s">
        <v>1</v>
      </c>
      <c r="N193" s="218" t="s">
        <v>40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124</v>
      </c>
      <c r="AT193" s="221" t="s">
        <v>120</v>
      </c>
      <c r="AU193" s="221" t="s">
        <v>82</v>
      </c>
      <c r="AY193" s="14" t="s">
        <v>118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80</v>
      </c>
      <c r="BK193" s="222">
        <f>ROUND(I193*H193,2)</f>
        <v>0</v>
      </c>
      <c r="BL193" s="14" t="s">
        <v>124</v>
      </c>
      <c r="BM193" s="221" t="s">
        <v>366</v>
      </c>
    </row>
    <row r="194" s="2" customFormat="1" ht="44.25" customHeight="1">
      <c r="A194" s="35"/>
      <c r="B194" s="36"/>
      <c r="C194" s="209" t="s">
        <v>367</v>
      </c>
      <c r="D194" s="209" t="s">
        <v>120</v>
      </c>
      <c r="E194" s="210" t="s">
        <v>368</v>
      </c>
      <c r="F194" s="211" t="s">
        <v>369</v>
      </c>
      <c r="G194" s="212" t="s">
        <v>143</v>
      </c>
      <c r="H194" s="213">
        <v>0.11500000000000001</v>
      </c>
      <c r="I194" s="214"/>
      <c r="J194" s="215">
        <f>ROUND(I194*H194,2)</f>
        <v>0</v>
      </c>
      <c r="K194" s="216"/>
      <c r="L194" s="41"/>
      <c r="M194" s="217" t="s">
        <v>1</v>
      </c>
      <c r="N194" s="218" t="s">
        <v>40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1.244</v>
      </c>
      <c r="T194" s="220">
        <f>S194*H194</f>
        <v>0.14305999999999999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124</v>
      </c>
      <c r="AT194" s="221" t="s">
        <v>120</v>
      </c>
      <c r="AU194" s="221" t="s">
        <v>82</v>
      </c>
      <c r="AY194" s="14" t="s">
        <v>118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80</v>
      </c>
      <c r="BK194" s="222">
        <f>ROUND(I194*H194,2)</f>
        <v>0</v>
      </c>
      <c r="BL194" s="14" t="s">
        <v>124</v>
      </c>
      <c r="BM194" s="221" t="s">
        <v>370</v>
      </c>
    </row>
    <row r="195" s="2" customFormat="1" ht="24.15" customHeight="1">
      <c r="A195" s="35"/>
      <c r="B195" s="36"/>
      <c r="C195" s="209" t="s">
        <v>371</v>
      </c>
      <c r="D195" s="209" t="s">
        <v>120</v>
      </c>
      <c r="E195" s="210" t="s">
        <v>372</v>
      </c>
      <c r="F195" s="211" t="s">
        <v>373</v>
      </c>
      <c r="G195" s="212" t="s">
        <v>123</v>
      </c>
      <c r="H195" s="213">
        <v>23.420000000000002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40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2.2000000000000002</v>
      </c>
      <c r="T195" s="220">
        <f>S195*H195</f>
        <v>51.524000000000008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124</v>
      </c>
      <c r="AT195" s="221" t="s">
        <v>120</v>
      </c>
      <c r="AU195" s="221" t="s">
        <v>82</v>
      </c>
      <c r="AY195" s="14" t="s">
        <v>118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80</v>
      </c>
      <c r="BK195" s="222">
        <f>ROUND(I195*H195,2)</f>
        <v>0</v>
      </c>
      <c r="BL195" s="14" t="s">
        <v>124</v>
      </c>
      <c r="BM195" s="221" t="s">
        <v>374</v>
      </c>
    </row>
    <row r="196" s="2" customFormat="1" ht="24.15" customHeight="1">
      <c r="A196" s="35"/>
      <c r="B196" s="36"/>
      <c r="C196" s="209" t="s">
        <v>375</v>
      </c>
      <c r="D196" s="209" t="s">
        <v>120</v>
      </c>
      <c r="E196" s="210" t="s">
        <v>372</v>
      </c>
      <c r="F196" s="211" t="s">
        <v>373</v>
      </c>
      <c r="G196" s="212" t="s">
        <v>123</v>
      </c>
      <c r="H196" s="213">
        <v>14.454000000000001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40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2.2000000000000002</v>
      </c>
      <c r="T196" s="220">
        <f>S196*H196</f>
        <v>31.798800000000004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124</v>
      </c>
      <c r="AT196" s="221" t="s">
        <v>120</v>
      </c>
      <c r="AU196" s="221" t="s">
        <v>82</v>
      </c>
      <c r="AY196" s="14" t="s">
        <v>118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80</v>
      </c>
      <c r="BK196" s="222">
        <f>ROUND(I196*H196,2)</f>
        <v>0</v>
      </c>
      <c r="BL196" s="14" t="s">
        <v>124</v>
      </c>
      <c r="BM196" s="221" t="s">
        <v>376</v>
      </c>
    </row>
    <row r="197" s="2" customFormat="1" ht="37.8" customHeight="1">
      <c r="A197" s="35"/>
      <c r="B197" s="36"/>
      <c r="C197" s="209" t="s">
        <v>377</v>
      </c>
      <c r="D197" s="209" t="s">
        <v>120</v>
      </c>
      <c r="E197" s="210" t="s">
        <v>378</v>
      </c>
      <c r="F197" s="211" t="s">
        <v>379</v>
      </c>
      <c r="G197" s="212" t="s">
        <v>123</v>
      </c>
      <c r="H197" s="213">
        <v>14.454000000000001</v>
      </c>
      <c r="I197" s="214"/>
      <c r="J197" s="215">
        <f>ROUND(I197*H197,2)</f>
        <v>0</v>
      </c>
      <c r="K197" s="216"/>
      <c r="L197" s="41"/>
      <c r="M197" s="217" t="s">
        <v>1</v>
      </c>
      <c r="N197" s="218" t="s">
        <v>40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0.029000000000000001</v>
      </c>
      <c r="T197" s="220">
        <f>S197*H197</f>
        <v>0.41916600000000004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124</v>
      </c>
      <c r="AT197" s="221" t="s">
        <v>120</v>
      </c>
      <c r="AU197" s="221" t="s">
        <v>82</v>
      </c>
      <c r="AY197" s="14" t="s">
        <v>118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80</v>
      </c>
      <c r="BK197" s="222">
        <f>ROUND(I197*H197,2)</f>
        <v>0</v>
      </c>
      <c r="BL197" s="14" t="s">
        <v>124</v>
      </c>
      <c r="BM197" s="221" t="s">
        <v>380</v>
      </c>
    </row>
    <row r="198" s="2" customFormat="1" ht="37.8" customHeight="1">
      <c r="A198" s="35"/>
      <c r="B198" s="36"/>
      <c r="C198" s="209" t="s">
        <v>381</v>
      </c>
      <c r="D198" s="209" t="s">
        <v>120</v>
      </c>
      <c r="E198" s="210" t="s">
        <v>382</v>
      </c>
      <c r="F198" s="211" t="s">
        <v>383</v>
      </c>
      <c r="G198" s="212" t="s">
        <v>161</v>
      </c>
      <c r="H198" s="213">
        <v>156.13499999999999</v>
      </c>
      <c r="I198" s="214"/>
      <c r="J198" s="215">
        <f>ROUND(I198*H198,2)</f>
        <v>0</v>
      </c>
      <c r="K198" s="216"/>
      <c r="L198" s="41"/>
      <c r="M198" s="217" t="s">
        <v>1</v>
      </c>
      <c r="N198" s="218" t="s">
        <v>40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0.070000000000000007</v>
      </c>
      <c r="T198" s="220">
        <f>S198*H198</f>
        <v>10.929450000000001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124</v>
      </c>
      <c r="AT198" s="221" t="s">
        <v>120</v>
      </c>
      <c r="AU198" s="221" t="s">
        <v>82</v>
      </c>
      <c r="AY198" s="14" t="s">
        <v>118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80</v>
      </c>
      <c r="BK198" s="222">
        <f>ROUND(I198*H198,2)</f>
        <v>0</v>
      </c>
      <c r="BL198" s="14" t="s">
        <v>124</v>
      </c>
      <c r="BM198" s="221" t="s">
        <v>384</v>
      </c>
    </row>
    <row r="199" s="2" customFormat="1" ht="44.25" customHeight="1">
      <c r="A199" s="35"/>
      <c r="B199" s="36"/>
      <c r="C199" s="209" t="s">
        <v>385</v>
      </c>
      <c r="D199" s="209" t="s">
        <v>120</v>
      </c>
      <c r="E199" s="210" t="s">
        <v>386</v>
      </c>
      <c r="F199" s="211" t="s">
        <v>387</v>
      </c>
      <c r="G199" s="212" t="s">
        <v>228</v>
      </c>
      <c r="H199" s="213">
        <v>1</v>
      </c>
      <c r="I199" s="214"/>
      <c r="J199" s="215">
        <f>ROUND(I199*H199,2)</f>
        <v>0</v>
      </c>
      <c r="K199" s="216"/>
      <c r="L199" s="41"/>
      <c r="M199" s="217" t="s">
        <v>1</v>
      </c>
      <c r="N199" s="218" t="s">
        <v>40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0.187</v>
      </c>
      <c r="T199" s="220">
        <f>S199*H199</f>
        <v>0.187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124</v>
      </c>
      <c r="AT199" s="221" t="s">
        <v>120</v>
      </c>
      <c r="AU199" s="221" t="s">
        <v>82</v>
      </c>
      <c r="AY199" s="14" t="s">
        <v>118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80</v>
      </c>
      <c r="BK199" s="222">
        <f>ROUND(I199*H199,2)</f>
        <v>0</v>
      </c>
      <c r="BL199" s="14" t="s">
        <v>124</v>
      </c>
      <c r="BM199" s="221" t="s">
        <v>388</v>
      </c>
    </row>
    <row r="200" s="2" customFormat="1" ht="49.05" customHeight="1">
      <c r="A200" s="35"/>
      <c r="B200" s="36"/>
      <c r="C200" s="209" t="s">
        <v>389</v>
      </c>
      <c r="D200" s="209" t="s">
        <v>120</v>
      </c>
      <c r="E200" s="210" t="s">
        <v>390</v>
      </c>
      <c r="F200" s="211" t="s">
        <v>391</v>
      </c>
      <c r="G200" s="212" t="s">
        <v>218</v>
      </c>
      <c r="H200" s="213">
        <v>1.1000000000000001</v>
      </c>
      <c r="I200" s="214"/>
      <c r="J200" s="215">
        <f>ROUND(I200*H200,2)</f>
        <v>0</v>
      </c>
      <c r="K200" s="216"/>
      <c r="L200" s="41"/>
      <c r="M200" s="217" t="s">
        <v>1</v>
      </c>
      <c r="N200" s="218" t="s">
        <v>40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0.042000000000000003</v>
      </c>
      <c r="T200" s="220">
        <f>S200*H200</f>
        <v>0.046200000000000005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124</v>
      </c>
      <c r="AT200" s="221" t="s">
        <v>120</v>
      </c>
      <c r="AU200" s="221" t="s">
        <v>82</v>
      </c>
      <c r="AY200" s="14" t="s">
        <v>118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80</v>
      </c>
      <c r="BK200" s="222">
        <f>ROUND(I200*H200,2)</f>
        <v>0</v>
      </c>
      <c r="BL200" s="14" t="s">
        <v>124</v>
      </c>
      <c r="BM200" s="221" t="s">
        <v>392</v>
      </c>
    </row>
    <row r="201" s="2" customFormat="1" ht="44.25" customHeight="1">
      <c r="A201" s="35"/>
      <c r="B201" s="36"/>
      <c r="C201" s="209" t="s">
        <v>393</v>
      </c>
      <c r="D201" s="209" t="s">
        <v>120</v>
      </c>
      <c r="E201" s="210" t="s">
        <v>394</v>
      </c>
      <c r="F201" s="211" t="s">
        <v>395</v>
      </c>
      <c r="G201" s="212" t="s">
        <v>218</v>
      </c>
      <c r="H201" s="213">
        <v>12.800000000000001</v>
      </c>
      <c r="I201" s="214"/>
      <c r="J201" s="215">
        <f>ROUND(I201*H201,2)</f>
        <v>0</v>
      </c>
      <c r="K201" s="216"/>
      <c r="L201" s="41"/>
      <c r="M201" s="217" t="s">
        <v>1</v>
      </c>
      <c r="N201" s="218" t="s">
        <v>40</v>
      </c>
      <c r="O201" s="88"/>
      <c r="P201" s="219">
        <f>O201*H201</f>
        <v>0</v>
      </c>
      <c r="Q201" s="219">
        <v>0.0011299999999999999</v>
      </c>
      <c r="R201" s="219">
        <f>Q201*H201</f>
        <v>0.014463999999999999</v>
      </c>
      <c r="S201" s="219">
        <v>0.010999999999999999</v>
      </c>
      <c r="T201" s="220">
        <f>S201*H201</f>
        <v>0.14080000000000001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124</v>
      </c>
      <c r="AT201" s="221" t="s">
        <v>120</v>
      </c>
      <c r="AU201" s="221" t="s">
        <v>82</v>
      </c>
      <c r="AY201" s="14" t="s">
        <v>118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80</v>
      </c>
      <c r="BK201" s="222">
        <f>ROUND(I201*H201,2)</f>
        <v>0</v>
      </c>
      <c r="BL201" s="14" t="s">
        <v>124</v>
      </c>
      <c r="BM201" s="221" t="s">
        <v>396</v>
      </c>
    </row>
    <row r="202" s="12" customFormat="1" ht="22.8" customHeight="1">
      <c r="A202" s="12"/>
      <c r="B202" s="193"/>
      <c r="C202" s="194"/>
      <c r="D202" s="195" t="s">
        <v>74</v>
      </c>
      <c r="E202" s="207" t="s">
        <v>397</v>
      </c>
      <c r="F202" s="207" t="s">
        <v>398</v>
      </c>
      <c r="G202" s="194"/>
      <c r="H202" s="194"/>
      <c r="I202" s="197"/>
      <c r="J202" s="208">
        <f>BK202</f>
        <v>0</v>
      </c>
      <c r="K202" s="194"/>
      <c r="L202" s="199"/>
      <c r="M202" s="200"/>
      <c r="N202" s="201"/>
      <c r="O202" s="201"/>
      <c r="P202" s="202">
        <f>SUM(P203:P206)</f>
        <v>0</v>
      </c>
      <c r="Q202" s="201"/>
      <c r="R202" s="202">
        <f>SUM(R203:R206)</f>
        <v>0</v>
      </c>
      <c r="S202" s="201"/>
      <c r="T202" s="203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4" t="s">
        <v>80</v>
      </c>
      <c r="AT202" s="205" t="s">
        <v>74</v>
      </c>
      <c r="AU202" s="205" t="s">
        <v>80</v>
      </c>
      <c r="AY202" s="204" t="s">
        <v>118</v>
      </c>
      <c r="BK202" s="206">
        <f>SUM(BK203:BK206)</f>
        <v>0</v>
      </c>
    </row>
    <row r="203" s="2" customFormat="1" ht="37.8" customHeight="1">
      <c r="A203" s="35"/>
      <c r="B203" s="36"/>
      <c r="C203" s="209" t="s">
        <v>399</v>
      </c>
      <c r="D203" s="209" t="s">
        <v>120</v>
      </c>
      <c r="E203" s="210" t="s">
        <v>400</v>
      </c>
      <c r="F203" s="211" t="s">
        <v>401</v>
      </c>
      <c r="G203" s="212" t="s">
        <v>143</v>
      </c>
      <c r="H203" s="213">
        <v>141.244</v>
      </c>
      <c r="I203" s="214"/>
      <c r="J203" s="215">
        <f>ROUND(I203*H203,2)</f>
        <v>0</v>
      </c>
      <c r="K203" s="216"/>
      <c r="L203" s="41"/>
      <c r="M203" s="217" t="s">
        <v>1</v>
      </c>
      <c r="N203" s="218" t="s">
        <v>40</v>
      </c>
      <c r="O203" s="88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124</v>
      </c>
      <c r="AT203" s="221" t="s">
        <v>120</v>
      </c>
      <c r="AU203" s="221" t="s">
        <v>82</v>
      </c>
      <c r="AY203" s="14" t="s">
        <v>118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80</v>
      </c>
      <c r="BK203" s="222">
        <f>ROUND(I203*H203,2)</f>
        <v>0</v>
      </c>
      <c r="BL203" s="14" t="s">
        <v>124</v>
      </c>
      <c r="BM203" s="221" t="s">
        <v>402</v>
      </c>
    </row>
    <row r="204" s="2" customFormat="1" ht="33" customHeight="1">
      <c r="A204" s="35"/>
      <c r="B204" s="36"/>
      <c r="C204" s="209" t="s">
        <v>403</v>
      </c>
      <c r="D204" s="209" t="s">
        <v>120</v>
      </c>
      <c r="E204" s="210" t="s">
        <v>404</v>
      </c>
      <c r="F204" s="211" t="s">
        <v>405</v>
      </c>
      <c r="G204" s="212" t="s">
        <v>143</v>
      </c>
      <c r="H204" s="213">
        <v>56.259999999999998</v>
      </c>
      <c r="I204" s="214"/>
      <c r="J204" s="215">
        <f>ROUND(I204*H204,2)</f>
        <v>0</v>
      </c>
      <c r="K204" s="216"/>
      <c r="L204" s="41"/>
      <c r="M204" s="217" t="s">
        <v>1</v>
      </c>
      <c r="N204" s="218" t="s">
        <v>40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124</v>
      </c>
      <c r="AT204" s="221" t="s">
        <v>120</v>
      </c>
      <c r="AU204" s="221" t="s">
        <v>82</v>
      </c>
      <c r="AY204" s="14" t="s">
        <v>118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80</v>
      </c>
      <c r="BK204" s="222">
        <f>ROUND(I204*H204,2)</f>
        <v>0</v>
      </c>
      <c r="BL204" s="14" t="s">
        <v>124</v>
      </c>
      <c r="BM204" s="221" t="s">
        <v>406</v>
      </c>
    </row>
    <row r="205" s="2" customFormat="1" ht="44.25" customHeight="1">
      <c r="A205" s="35"/>
      <c r="B205" s="36"/>
      <c r="C205" s="209" t="s">
        <v>407</v>
      </c>
      <c r="D205" s="209" t="s">
        <v>120</v>
      </c>
      <c r="E205" s="210" t="s">
        <v>408</v>
      </c>
      <c r="F205" s="211" t="s">
        <v>409</v>
      </c>
      <c r="G205" s="212" t="s">
        <v>143</v>
      </c>
      <c r="H205" s="213">
        <v>5649.7600000000002</v>
      </c>
      <c r="I205" s="214"/>
      <c r="J205" s="215">
        <f>ROUND(I205*H205,2)</f>
        <v>0</v>
      </c>
      <c r="K205" s="216"/>
      <c r="L205" s="41"/>
      <c r="M205" s="217" t="s">
        <v>1</v>
      </c>
      <c r="N205" s="218" t="s">
        <v>40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124</v>
      </c>
      <c r="AT205" s="221" t="s">
        <v>120</v>
      </c>
      <c r="AU205" s="221" t="s">
        <v>82</v>
      </c>
      <c r="AY205" s="14" t="s">
        <v>118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80</v>
      </c>
      <c r="BK205" s="222">
        <f>ROUND(I205*H205,2)</f>
        <v>0</v>
      </c>
      <c r="BL205" s="14" t="s">
        <v>124</v>
      </c>
      <c r="BM205" s="221" t="s">
        <v>410</v>
      </c>
    </row>
    <row r="206" s="2" customFormat="1" ht="44.25" customHeight="1">
      <c r="A206" s="35"/>
      <c r="B206" s="36"/>
      <c r="C206" s="209" t="s">
        <v>411</v>
      </c>
      <c r="D206" s="209" t="s">
        <v>120</v>
      </c>
      <c r="E206" s="210" t="s">
        <v>412</v>
      </c>
      <c r="F206" s="211" t="s">
        <v>413</v>
      </c>
      <c r="G206" s="212" t="s">
        <v>143</v>
      </c>
      <c r="H206" s="213">
        <v>141.244</v>
      </c>
      <c r="I206" s="214"/>
      <c r="J206" s="215">
        <f>ROUND(I206*H206,2)</f>
        <v>0</v>
      </c>
      <c r="K206" s="216"/>
      <c r="L206" s="41"/>
      <c r="M206" s="217" t="s">
        <v>1</v>
      </c>
      <c r="N206" s="218" t="s">
        <v>40</v>
      </c>
      <c r="O206" s="88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124</v>
      </c>
      <c r="AT206" s="221" t="s">
        <v>120</v>
      </c>
      <c r="AU206" s="221" t="s">
        <v>82</v>
      </c>
      <c r="AY206" s="14" t="s">
        <v>118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80</v>
      </c>
      <c r="BK206" s="222">
        <f>ROUND(I206*H206,2)</f>
        <v>0</v>
      </c>
      <c r="BL206" s="14" t="s">
        <v>124</v>
      </c>
      <c r="BM206" s="221" t="s">
        <v>414</v>
      </c>
    </row>
    <row r="207" s="12" customFormat="1" ht="22.8" customHeight="1">
      <c r="A207" s="12"/>
      <c r="B207" s="193"/>
      <c r="C207" s="194"/>
      <c r="D207" s="195" t="s">
        <v>74</v>
      </c>
      <c r="E207" s="207" t="s">
        <v>415</v>
      </c>
      <c r="F207" s="207" t="s">
        <v>416</v>
      </c>
      <c r="G207" s="194"/>
      <c r="H207" s="194"/>
      <c r="I207" s="197"/>
      <c r="J207" s="208">
        <f>BK207</f>
        <v>0</v>
      </c>
      <c r="K207" s="194"/>
      <c r="L207" s="199"/>
      <c r="M207" s="200"/>
      <c r="N207" s="201"/>
      <c r="O207" s="201"/>
      <c r="P207" s="202">
        <f>P208</f>
        <v>0</v>
      </c>
      <c r="Q207" s="201"/>
      <c r="R207" s="202">
        <f>R208</f>
        <v>0</v>
      </c>
      <c r="S207" s="201"/>
      <c r="T207" s="203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4" t="s">
        <v>80</v>
      </c>
      <c r="AT207" s="205" t="s">
        <v>74</v>
      </c>
      <c r="AU207" s="205" t="s">
        <v>80</v>
      </c>
      <c r="AY207" s="204" t="s">
        <v>118</v>
      </c>
      <c r="BK207" s="206">
        <f>BK208</f>
        <v>0</v>
      </c>
    </row>
    <row r="208" s="2" customFormat="1" ht="55.5" customHeight="1">
      <c r="A208" s="35"/>
      <c r="B208" s="36"/>
      <c r="C208" s="209" t="s">
        <v>417</v>
      </c>
      <c r="D208" s="209" t="s">
        <v>120</v>
      </c>
      <c r="E208" s="210" t="s">
        <v>418</v>
      </c>
      <c r="F208" s="211" t="s">
        <v>419</v>
      </c>
      <c r="G208" s="212" t="s">
        <v>143</v>
      </c>
      <c r="H208" s="213">
        <v>438.173</v>
      </c>
      <c r="I208" s="214"/>
      <c r="J208" s="215">
        <f>ROUND(I208*H208,2)</f>
        <v>0</v>
      </c>
      <c r="K208" s="216"/>
      <c r="L208" s="41"/>
      <c r="M208" s="217" t="s">
        <v>1</v>
      </c>
      <c r="N208" s="218" t="s">
        <v>40</v>
      </c>
      <c r="O208" s="88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124</v>
      </c>
      <c r="AT208" s="221" t="s">
        <v>120</v>
      </c>
      <c r="AU208" s="221" t="s">
        <v>82</v>
      </c>
      <c r="AY208" s="14" t="s">
        <v>118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80</v>
      </c>
      <c r="BK208" s="222">
        <f>ROUND(I208*H208,2)</f>
        <v>0</v>
      </c>
      <c r="BL208" s="14" t="s">
        <v>124</v>
      </c>
      <c r="BM208" s="221" t="s">
        <v>420</v>
      </c>
    </row>
    <row r="209" s="12" customFormat="1" ht="25.92" customHeight="1">
      <c r="A209" s="12"/>
      <c r="B209" s="193"/>
      <c r="C209" s="194"/>
      <c r="D209" s="195" t="s">
        <v>74</v>
      </c>
      <c r="E209" s="196" t="s">
        <v>421</v>
      </c>
      <c r="F209" s="196" t="s">
        <v>422</v>
      </c>
      <c r="G209" s="194"/>
      <c r="H209" s="194"/>
      <c r="I209" s="197"/>
      <c r="J209" s="198">
        <f>BK209</f>
        <v>0</v>
      </c>
      <c r="K209" s="194"/>
      <c r="L209" s="199"/>
      <c r="M209" s="200"/>
      <c r="N209" s="201"/>
      <c r="O209" s="201"/>
      <c r="P209" s="202">
        <f>P210+P220+P231+P248</f>
        <v>0</v>
      </c>
      <c r="Q209" s="201"/>
      <c r="R209" s="202">
        <f>R210+R220+R231+R248</f>
        <v>1.1630473600000002</v>
      </c>
      <c r="S209" s="201"/>
      <c r="T209" s="203">
        <f>T210+T220+T231+T248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4" t="s">
        <v>82</v>
      </c>
      <c r="AT209" s="205" t="s">
        <v>74</v>
      </c>
      <c r="AU209" s="205" t="s">
        <v>75</v>
      </c>
      <c r="AY209" s="204" t="s">
        <v>118</v>
      </c>
      <c r="BK209" s="206">
        <f>BK210+BK220+BK231+BK248</f>
        <v>0</v>
      </c>
    </row>
    <row r="210" s="12" customFormat="1" ht="22.8" customHeight="1">
      <c r="A210" s="12"/>
      <c r="B210" s="193"/>
      <c r="C210" s="194"/>
      <c r="D210" s="195" t="s">
        <v>74</v>
      </c>
      <c r="E210" s="207" t="s">
        <v>423</v>
      </c>
      <c r="F210" s="207" t="s">
        <v>424</v>
      </c>
      <c r="G210" s="194"/>
      <c r="H210" s="194"/>
      <c r="I210" s="197"/>
      <c r="J210" s="208">
        <f>BK210</f>
        <v>0</v>
      </c>
      <c r="K210" s="194"/>
      <c r="L210" s="199"/>
      <c r="M210" s="200"/>
      <c r="N210" s="201"/>
      <c r="O210" s="201"/>
      <c r="P210" s="202">
        <f>SUM(P211:P219)</f>
        <v>0</v>
      </c>
      <c r="Q210" s="201"/>
      <c r="R210" s="202">
        <f>SUM(R211:R219)</f>
        <v>0.13989000000000004</v>
      </c>
      <c r="S210" s="201"/>
      <c r="T210" s="203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4" t="s">
        <v>82</v>
      </c>
      <c r="AT210" s="205" t="s">
        <v>74</v>
      </c>
      <c r="AU210" s="205" t="s">
        <v>80</v>
      </c>
      <c r="AY210" s="204" t="s">
        <v>118</v>
      </c>
      <c r="BK210" s="206">
        <f>SUM(BK211:BK219)</f>
        <v>0</v>
      </c>
    </row>
    <row r="211" s="2" customFormat="1" ht="33" customHeight="1">
      <c r="A211" s="35"/>
      <c r="B211" s="36"/>
      <c r="C211" s="209" t="s">
        <v>425</v>
      </c>
      <c r="D211" s="209" t="s">
        <v>120</v>
      </c>
      <c r="E211" s="210" t="s">
        <v>426</v>
      </c>
      <c r="F211" s="211" t="s">
        <v>427</v>
      </c>
      <c r="G211" s="212" t="s">
        <v>218</v>
      </c>
      <c r="H211" s="213">
        <v>4</v>
      </c>
      <c r="I211" s="214"/>
      <c r="J211" s="215">
        <f>ROUND(I211*H211,2)</f>
        <v>0</v>
      </c>
      <c r="K211" s="216"/>
      <c r="L211" s="41"/>
      <c r="M211" s="217" t="s">
        <v>1</v>
      </c>
      <c r="N211" s="218" t="s">
        <v>40</v>
      </c>
      <c r="O211" s="88"/>
      <c r="P211" s="219">
        <f>O211*H211</f>
        <v>0</v>
      </c>
      <c r="Q211" s="219">
        <v>0.00093999999999999997</v>
      </c>
      <c r="R211" s="219">
        <f>Q211*H211</f>
        <v>0.0037599999999999999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182</v>
      </c>
      <c r="AT211" s="221" t="s">
        <v>120</v>
      </c>
      <c r="AU211" s="221" t="s">
        <v>82</v>
      </c>
      <c r="AY211" s="14" t="s">
        <v>118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80</v>
      </c>
      <c r="BK211" s="222">
        <f>ROUND(I211*H211,2)</f>
        <v>0</v>
      </c>
      <c r="BL211" s="14" t="s">
        <v>182</v>
      </c>
      <c r="BM211" s="221" t="s">
        <v>428</v>
      </c>
    </row>
    <row r="212" s="2" customFormat="1" ht="24.15" customHeight="1">
      <c r="A212" s="35"/>
      <c r="B212" s="36"/>
      <c r="C212" s="209" t="s">
        <v>429</v>
      </c>
      <c r="D212" s="209" t="s">
        <v>120</v>
      </c>
      <c r="E212" s="210" t="s">
        <v>430</v>
      </c>
      <c r="F212" s="211" t="s">
        <v>431</v>
      </c>
      <c r="G212" s="212" t="s">
        <v>218</v>
      </c>
      <c r="H212" s="213">
        <v>107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40</v>
      </c>
      <c r="O212" s="88"/>
      <c r="P212" s="219">
        <f>O212*H212</f>
        <v>0</v>
      </c>
      <c r="Q212" s="219">
        <v>0.0011800000000000001</v>
      </c>
      <c r="R212" s="219">
        <f>Q212*H212</f>
        <v>0.12626000000000001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182</v>
      </c>
      <c r="AT212" s="221" t="s">
        <v>120</v>
      </c>
      <c r="AU212" s="221" t="s">
        <v>82</v>
      </c>
      <c r="AY212" s="14" t="s">
        <v>118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80</v>
      </c>
      <c r="BK212" s="222">
        <f>ROUND(I212*H212,2)</f>
        <v>0</v>
      </c>
      <c r="BL212" s="14" t="s">
        <v>182</v>
      </c>
      <c r="BM212" s="221" t="s">
        <v>432</v>
      </c>
    </row>
    <row r="213" s="2" customFormat="1" ht="55.5" customHeight="1">
      <c r="A213" s="35"/>
      <c r="B213" s="36"/>
      <c r="C213" s="209" t="s">
        <v>433</v>
      </c>
      <c r="D213" s="209" t="s">
        <v>120</v>
      </c>
      <c r="E213" s="210" t="s">
        <v>434</v>
      </c>
      <c r="F213" s="211" t="s">
        <v>435</v>
      </c>
      <c r="G213" s="212" t="s">
        <v>218</v>
      </c>
      <c r="H213" s="213">
        <v>4</v>
      </c>
      <c r="I213" s="214"/>
      <c r="J213" s="215">
        <f>ROUND(I213*H213,2)</f>
        <v>0</v>
      </c>
      <c r="K213" s="216"/>
      <c r="L213" s="41"/>
      <c r="M213" s="217" t="s">
        <v>1</v>
      </c>
      <c r="N213" s="218" t="s">
        <v>40</v>
      </c>
      <c r="O213" s="88"/>
      <c r="P213" s="219">
        <f>O213*H213</f>
        <v>0</v>
      </c>
      <c r="Q213" s="219">
        <v>4.0000000000000003E-05</v>
      </c>
      <c r="R213" s="219">
        <f>Q213*H213</f>
        <v>0.00016000000000000001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182</v>
      </c>
      <c r="AT213" s="221" t="s">
        <v>120</v>
      </c>
      <c r="AU213" s="221" t="s">
        <v>82</v>
      </c>
      <c r="AY213" s="14" t="s">
        <v>118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80</v>
      </c>
      <c r="BK213" s="222">
        <f>ROUND(I213*H213,2)</f>
        <v>0</v>
      </c>
      <c r="BL213" s="14" t="s">
        <v>182</v>
      </c>
      <c r="BM213" s="221" t="s">
        <v>436</v>
      </c>
    </row>
    <row r="214" s="2" customFormat="1" ht="55.5" customHeight="1">
      <c r="A214" s="35"/>
      <c r="B214" s="36"/>
      <c r="C214" s="209" t="s">
        <v>437</v>
      </c>
      <c r="D214" s="209" t="s">
        <v>120</v>
      </c>
      <c r="E214" s="210" t="s">
        <v>438</v>
      </c>
      <c r="F214" s="211" t="s">
        <v>439</v>
      </c>
      <c r="G214" s="212" t="s">
        <v>218</v>
      </c>
      <c r="H214" s="213">
        <v>107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40</v>
      </c>
      <c r="O214" s="88"/>
      <c r="P214" s="219">
        <f>O214*H214</f>
        <v>0</v>
      </c>
      <c r="Q214" s="219">
        <v>8.0000000000000007E-05</v>
      </c>
      <c r="R214" s="219">
        <f>Q214*H214</f>
        <v>0.0085599999999999999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182</v>
      </c>
      <c r="AT214" s="221" t="s">
        <v>120</v>
      </c>
      <c r="AU214" s="221" t="s">
        <v>82</v>
      </c>
      <c r="AY214" s="14" t="s">
        <v>118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80</v>
      </c>
      <c r="BK214" s="222">
        <f>ROUND(I214*H214,2)</f>
        <v>0</v>
      </c>
      <c r="BL214" s="14" t="s">
        <v>182</v>
      </c>
      <c r="BM214" s="221" t="s">
        <v>440</v>
      </c>
    </row>
    <row r="215" s="2" customFormat="1" ht="24.15" customHeight="1">
      <c r="A215" s="35"/>
      <c r="B215" s="36"/>
      <c r="C215" s="209" t="s">
        <v>441</v>
      </c>
      <c r="D215" s="209" t="s">
        <v>120</v>
      </c>
      <c r="E215" s="210" t="s">
        <v>442</v>
      </c>
      <c r="F215" s="211" t="s">
        <v>443</v>
      </c>
      <c r="G215" s="212" t="s">
        <v>228</v>
      </c>
      <c r="H215" s="213">
        <v>1</v>
      </c>
      <c r="I215" s="214"/>
      <c r="J215" s="215">
        <f>ROUND(I215*H215,2)</f>
        <v>0</v>
      </c>
      <c r="K215" s="216"/>
      <c r="L215" s="41"/>
      <c r="M215" s="217" t="s">
        <v>1</v>
      </c>
      <c r="N215" s="218" t="s">
        <v>40</v>
      </c>
      <c r="O215" s="88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182</v>
      </c>
      <c r="AT215" s="221" t="s">
        <v>120</v>
      </c>
      <c r="AU215" s="221" t="s">
        <v>82</v>
      </c>
      <c r="AY215" s="14" t="s">
        <v>118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80</v>
      </c>
      <c r="BK215" s="222">
        <f>ROUND(I215*H215,2)</f>
        <v>0</v>
      </c>
      <c r="BL215" s="14" t="s">
        <v>182</v>
      </c>
      <c r="BM215" s="221" t="s">
        <v>444</v>
      </c>
    </row>
    <row r="216" s="2" customFormat="1" ht="24.15" customHeight="1">
      <c r="A216" s="35"/>
      <c r="B216" s="36"/>
      <c r="C216" s="209" t="s">
        <v>445</v>
      </c>
      <c r="D216" s="209" t="s">
        <v>120</v>
      </c>
      <c r="E216" s="210" t="s">
        <v>446</v>
      </c>
      <c r="F216" s="211" t="s">
        <v>447</v>
      </c>
      <c r="G216" s="212" t="s">
        <v>228</v>
      </c>
      <c r="H216" s="213">
        <v>1</v>
      </c>
      <c r="I216" s="214"/>
      <c r="J216" s="215">
        <f>ROUND(I216*H216,2)</f>
        <v>0</v>
      </c>
      <c r="K216" s="216"/>
      <c r="L216" s="41"/>
      <c r="M216" s="217" t="s">
        <v>1</v>
      </c>
      <c r="N216" s="218" t="s">
        <v>40</v>
      </c>
      <c r="O216" s="88"/>
      <c r="P216" s="219">
        <f>O216*H216</f>
        <v>0</v>
      </c>
      <c r="Q216" s="219">
        <v>0.00034000000000000002</v>
      </c>
      <c r="R216" s="219">
        <f>Q216*H216</f>
        <v>0.00034000000000000002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182</v>
      </c>
      <c r="AT216" s="221" t="s">
        <v>120</v>
      </c>
      <c r="AU216" s="221" t="s">
        <v>82</v>
      </c>
      <c r="AY216" s="14" t="s">
        <v>118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80</v>
      </c>
      <c r="BK216" s="222">
        <f>ROUND(I216*H216,2)</f>
        <v>0</v>
      </c>
      <c r="BL216" s="14" t="s">
        <v>182</v>
      </c>
      <c r="BM216" s="221" t="s">
        <v>448</v>
      </c>
    </row>
    <row r="217" s="2" customFormat="1" ht="24.15" customHeight="1">
      <c r="A217" s="35"/>
      <c r="B217" s="36"/>
      <c r="C217" s="209" t="s">
        <v>449</v>
      </c>
      <c r="D217" s="209" t="s">
        <v>120</v>
      </c>
      <c r="E217" s="210" t="s">
        <v>450</v>
      </c>
      <c r="F217" s="211" t="s">
        <v>451</v>
      </c>
      <c r="G217" s="212" t="s">
        <v>228</v>
      </c>
      <c r="H217" s="213">
        <v>1</v>
      </c>
      <c r="I217" s="214"/>
      <c r="J217" s="215">
        <f>ROUND(I217*H217,2)</f>
        <v>0</v>
      </c>
      <c r="K217" s="216"/>
      <c r="L217" s="41"/>
      <c r="M217" s="217" t="s">
        <v>1</v>
      </c>
      <c r="N217" s="218" t="s">
        <v>40</v>
      </c>
      <c r="O217" s="88"/>
      <c r="P217" s="219">
        <f>O217*H217</f>
        <v>0</v>
      </c>
      <c r="Q217" s="219">
        <v>0.00050000000000000001</v>
      </c>
      <c r="R217" s="219">
        <f>Q217*H217</f>
        <v>0.00050000000000000001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182</v>
      </c>
      <c r="AT217" s="221" t="s">
        <v>120</v>
      </c>
      <c r="AU217" s="221" t="s">
        <v>82</v>
      </c>
      <c r="AY217" s="14" t="s">
        <v>118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80</v>
      </c>
      <c r="BK217" s="222">
        <f>ROUND(I217*H217,2)</f>
        <v>0</v>
      </c>
      <c r="BL217" s="14" t="s">
        <v>182</v>
      </c>
      <c r="BM217" s="221" t="s">
        <v>452</v>
      </c>
    </row>
    <row r="218" s="2" customFormat="1" ht="24.15" customHeight="1">
      <c r="A218" s="35"/>
      <c r="B218" s="36"/>
      <c r="C218" s="209" t="s">
        <v>453</v>
      </c>
      <c r="D218" s="209" t="s">
        <v>120</v>
      </c>
      <c r="E218" s="210" t="s">
        <v>454</v>
      </c>
      <c r="F218" s="211" t="s">
        <v>455</v>
      </c>
      <c r="G218" s="212" t="s">
        <v>228</v>
      </c>
      <c r="H218" s="213">
        <v>1</v>
      </c>
      <c r="I218" s="214"/>
      <c r="J218" s="215">
        <f>ROUND(I218*H218,2)</f>
        <v>0</v>
      </c>
      <c r="K218" s="216"/>
      <c r="L218" s="41"/>
      <c r="M218" s="217" t="s">
        <v>1</v>
      </c>
      <c r="N218" s="218" t="s">
        <v>40</v>
      </c>
      <c r="O218" s="88"/>
      <c r="P218" s="219">
        <f>O218*H218</f>
        <v>0</v>
      </c>
      <c r="Q218" s="219">
        <v>0.00031</v>
      </c>
      <c r="R218" s="219">
        <f>Q218*H218</f>
        <v>0.00031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182</v>
      </c>
      <c r="AT218" s="221" t="s">
        <v>120</v>
      </c>
      <c r="AU218" s="221" t="s">
        <v>82</v>
      </c>
      <c r="AY218" s="14" t="s">
        <v>118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80</v>
      </c>
      <c r="BK218" s="222">
        <f>ROUND(I218*H218,2)</f>
        <v>0</v>
      </c>
      <c r="BL218" s="14" t="s">
        <v>182</v>
      </c>
      <c r="BM218" s="221" t="s">
        <v>456</v>
      </c>
    </row>
    <row r="219" s="2" customFormat="1" ht="44.25" customHeight="1">
      <c r="A219" s="35"/>
      <c r="B219" s="36"/>
      <c r="C219" s="209" t="s">
        <v>457</v>
      </c>
      <c r="D219" s="209" t="s">
        <v>120</v>
      </c>
      <c r="E219" s="210" t="s">
        <v>458</v>
      </c>
      <c r="F219" s="211" t="s">
        <v>459</v>
      </c>
      <c r="G219" s="212" t="s">
        <v>143</v>
      </c>
      <c r="H219" s="213">
        <v>0.14000000000000001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40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182</v>
      </c>
      <c r="AT219" s="221" t="s">
        <v>120</v>
      </c>
      <c r="AU219" s="221" t="s">
        <v>82</v>
      </c>
      <c r="AY219" s="14" t="s">
        <v>118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80</v>
      </c>
      <c r="BK219" s="222">
        <f>ROUND(I219*H219,2)</f>
        <v>0</v>
      </c>
      <c r="BL219" s="14" t="s">
        <v>182</v>
      </c>
      <c r="BM219" s="221" t="s">
        <v>460</v>
      </c>
    </row>
    <row r="220" s="12" customFormat="1" ht="22.8" customHeight="1">
      <c r="A220" s="12"/>
      <c r="B220" s="193"/>
      <c r="C220" s="194"/>
      <c r="D220" s="195" t="s">
        <v>74</v>
      </c>
      <c r="E220" s="207" t="s">
        <v>461</v>
      </c>
      <c r="F220" s="207" t="s">
        <v>462</v>
      </c>
      <c r="G220" s="194"/>
      <c r="H220" s="194"/>
      <c r="I220" s="197"/>
      <c r="J220" s="208">
        <f>BK220</f>
        <v>0</v>
      </c>
      <c r="K220" s="194"/>
      <c r="L220" s="199"/>
      <c r="M220" s="200"/>
      <c r="N220" s="201"/>
      <c r="O220" s="201"/>
      <c r="P220" s="202">
        <f>SUM(P221:P230)</f>
        <v>0</v>
      </c>
      <c r="Q220" s="201"/>
      <c r="R220" s="202">
        <f>SUM(R221:R230)</f>
        <v>0.011840000000000002</v>
      </c>
      <c r="S220" s="201"/>
      <c r="T220" s="203">
        <f>SUM(T221:T230)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4" t="s">
        <v>82</v>
      </c>
      <c r="AT220" s="205" t="s">
        <v>74</v>
      </c>
      <c r="AU220" s="205" t="s">
        <v>80</v>
      </c>
      <c r="AY220" s="204" t="s">
        <v>118</v>
      </c>
      <c r="BK220" s="206">
        <f>SUM(BK221:BK230)</f>
        <v>0</v>
      </c>
    </row>
    <row r="221" s="2" customFormat="1" ht="24.15" customHeight="1">
      <c r="A221" s="35"/>
      <c r="B221" s="36"/>
      <c r="C221" s="209" t="s">
        <v>463</v>
      </c>
      <c r="D221" s="209" t="s">
        <v>120</v>
      </c>
      <c r="E221" s="210" t="s">
        <v>464</v>
      </c>
      <c r="F221" s="211" t="s">
        <v>465</v>
      </c>
      <c r="G221" s="212" t="s">
        <v>218</v>
      </c>
      <c r="H221" s="213">
        <v>4</v>
      </c>
      <c r="I221" s="214"/>
      <c r="J221" s="215">
        <f>ROUND(I221*H221,2)</f>
        <v>0</v>
      </c>
      <c r="K221" s="216"/>
      <c r="L221" s="41"/>
      <c r="M221" s="217" t="s">
        <v>1</v>
      </c>
      <c r="N221" s="218" t="s">
        <v>40</v>
      </c>
      <c r="O221" s="88"/>
      <c r="P221" s="219">
        <f>O221*H221</f>
        <v>0</v>
      </c>
      <c r="Q221" s="219">
        <v>0.00042000000000000002</v>
      </c>
      <c r="R221" s="219">
        <f>Q221*H221</f>
        <v>0.0016800000000000001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182</v>
      </c>
      <c r="AT221" s="221" t="s">
        <v>120</v>
      </c>
      <c r="AU221" s="221" t="s">
        <v>82</v>
      </c>
      <c r="AY221" s="14" t="s">
        <v>118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80</v>
      </c>
      <c r="BK221" s="222">
        <f>ROUND(I221*H221,2)</f>
        <v>0</v>
      </c>
      <c r="BL221" s="14" t="s">
        <v>182</v>
      </c>
      <c r="BM221" s="221" t="s">
        <v>466</v>
      </c>
    </row>
    <row r="222" s="2" customFormat="1" ht="24.15" customHeight="1">
      <c r="A222" s="35"/>
      <c r="B222" s="36"/>
      <c r="C222" s="209" t="s">
        <v>467</v>
      </c>
      <c r="D222" s="209" t="s">
        <v>120</v>
      </c>
      <c r="E222" s="210" t="s">
        <v>468</v>
      </c>
      <c r="F222" s="211" t="s">
        <v>469</v>
      </c>
      <c r="G222" s="212" t="s">
        <v>218</v>
      </c>
      <c r="H222" s="213">
        <v>11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40</v>
      </c>
      <c r="O222" s="88"/>
      <c r="P222" s="219">
        <f>O222*H222</f>
        <v>0</v>
      </c>
      <c r="Q222" s="219">
        <v>0.00071000000000000002</v>
      </c>
      <c r="R222" s="219">
        <f>Q222*H222</f>
        <v>0.0078100000000000001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182</v>
      </c>
      <c r="AT222" s="221" t="s">
        <v>120</v>
      </c>
      <c r="AU222" s="221" t="s">
        <v>82</v>
      </c>
      <c r="AY222" s="14" t="s">
        <v>118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80</v>
      </c>
      <c r="BK222" s="222">
        <f>ROUND(I222*H222,2)</f>
        <v>0</v>
      </c>
      <c r="BL222" s="14" t="s">
        <v>182</v>
      </c>
      <c r="BM222" s="221" t="s">
        <v>470</v>
      </c>
    </row>
    <row r="223" s="2" customFormat="1" ht="37.8" customHeight="1">
      <c r="A223" s="35"/>
      <c r="B223" s="36"/>
      <c r="C223" s="209" t="s">
        <v>471</v>
      </c>
      <c r="D223" s="209" t="s">
        <v>120</v>
      </c>
      <c r="E223" s="210" t="s">
        <v>472</v>
      </c>
      <c r="F223" s="211" t="s">
        <v>473</v>
      </c>
      <c r="G223" s="212" t="s">
        <v>228</v>
      </c>
      <c r="H223" s="213">
        <v>1</v>
      </c>
      <c r="I223" s="214"/>
      <c r="J223" s="215">
        <f>ROUND(I223*H223,2)</f>
        <v>0</v>
      </c>
      <c r="K223" s="216"/>
      <c r="L223" s="41"/>
      <c r="M223" s="217" t="s">
        <v>1</v>
      </c>
      <c r="N223" s="218" t="s">
        <v>40</v>
      </c>
      <c r="O223" s="88"/>
      <c r="P223" s="219">
        <f>O223*H223</f>
        <v>0</v>
      </c>
      <c r="Q223" s="219">
        <v>0.00012999999999999999</v>
      </c>
      <c r="R223" s="219">
        <f>Q223*H223</f>
        <v>0.00012999999999999999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182</v>
      </c>
      <c r="AT223" s="221" t="s">
        <v>120</v>
      </c>
      <c r="AU223" s="221" t="s">
        <v>82</v>
      </c>
      <c r="AY223" s="14" t="s">
        <v>118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80</v>
      </c>
      <c r="BK223" s="222">
        <f>ROUND(I223*H223,2)</f>
        <v>0</v>
      </c>
      <c r="BL223" s="14" t="s">
        <v>182</v>
      </c>
      <c r="BM223" s="221" t="s">
        <v>474</v>
      </c>
    </row>
    <row r="224" s="2" customFormat="1" ht="37.8" customHeight="1">
      <c r="A224" s="35"/>
      <c r="B224" s="36"/>
      <c r="C224" s="209" t="s">
        <v>475</v>
      </c>
      <c r="D224" s="209" t="s">
        <v>120</v>
      </c>
      <c r="E224" s="210" t="s">
        <v>476</v>
      </c>
      <c r="F224" s="211" t="s">
        <v>477</v>
      </c>
      <c r="G224" s="212" t="s">
        <v>228</v>
      </c>
      <c r="H224" s="213">
        <v>2</v>
      </c>
      <c r="I224" s="214"/>
      <c r="J224" s="215">
        <f>ROUND(I224*H224,2)</f>
        <v>0</v>
      </c>
      <c r="K224" s="216"/>
      <c r="L224" s="41"/>
      <c r="M224" s="217" t="s">
        <v>1</v>
      </c>
      <c r="N224" s="218" t="s">
        <v>40</v>
      </c>
      <c r="O224" s="88"/>
      <c r="P224" s="219">
        <f>O224*H224</f>
        <v>0</v>
      </c>
      <c r="Q224" s="219">
        <v>0.00023000000000000001</v>
      </c>
      <c r="R224" s="219">
        <f>Q224*H224</f>
        <v>0.00046000000000000001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182</v>
      </c>
      <c r="AT224" s="221" t="s">
        <v>120</v>
      </c>
      <c r="AU224" s="221" t="s">
        <v>82</v>
      </c>
      <c r="AY224" s="14" t="s">
        <v>118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80</v>
      </c>
      <c r="BK224" s="222">
        <f>ROUND(I224*H224,2)</f>
        <v>0</v>
      </c>
      <c r="BL224" s="14" t="s">
        <v>182</v>
      </c>
      <c r="BM224" s="221" t="s">
        <v>478</v>
      </c>
    </row>
    <row r="225" s="2" customFormat="1" ht="24.15" customHeight="1">
      <c r="A225" s="35"/>
      <c r="B225" s="36"/>
      <c r="C225" s="209" t="s">
        <v>479</v>
      </c>
      <c r="D225" s="209" t="s">
        <v>120</v>
      </c>
      <c r="E225" s="210" t="s">
        <v>480</v>
      </c>
      <c r="F225" s="211" t="s">
        <v>481</v>
      </c>
      <c r="G225" s="212" t="s">
        <v>228</v>
      </c>
      <c r="H225" s="213">
        <v>1</v>
      </c>
      <c r="I225" s="214"/>
      <c r="J225" s="215">
        <f>ROUND(I225*H225,2)</f>
        <v>0</v>
      </c>
      <c r="K225" s="216"/>
      <c r="L225" s="41"/>
      <c r="M225" s="217" t="s">
        <v>1</v>
      </c>
      <c r="N225" s="218" t="s">
        <v>40</v>
      </c>
      <c r="O225" s="88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182</v>
      </c>
      <c r="AT225" s="221" t="s">
        <v>120</v>
      </c>
      <c r="AU225" s="221" t="s">
        <v>82</v>
      </c>
      <c r="AY225" s="14" t="s">
        <v>118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80</v>
      </c>
      <c r="BK225" s="222">
        <f>ROUND(I225*H225,2)</f>
        <v>0</v>
      </c>
      <c r="BL225" s="14" t="s">
        <v>182</v>
      </c>
      <c r="BM225" s="221" t="s">
        <v>482</v>
      </c>
    </row>
    <row r="226" s="2" customFormat="1" ht="33" customHeight="1">
      <c r="A226" s="35"/>
      <c r="B226" s="36"/>
      <c r="C226" s="209" t="s">
        <v>483</v>
      </c>
      <c r="D226" s="209" t="s">
        <v>120</v>
      </c>
      <c r="E226" s="210" t="s">
        <v>484</v>
      </c>
      <c r="F226" s="211" t="s">
        <v>485</v>
      </c>
      <c r="G226" s="212" t="s">
        <v>228</v>
      </c>
      <c r="H226" s="213">
        <v>1</v>
      </c>
      <c r="I226" s="214"/>
      <c r="J226" s="215">
        <f>ROUND(I226*H226,2)</f>
        <v>0</v>
      </c>
      <c r="K226" s="216"/>
      <c r="L226" s="41"/>
      <c r="M226" s="217" t="s">
        <v>1</v>
      </c>
      <c r="N226" s="218" t="s">
        <v>40</v>
      </c>
      <c r="O226" s="88"/>
      <c r="P226" s="219">
        <f>O226*H226</f>
        <v>0</v>
      </c>
      <c r="Q226" s="219">
        <v>0.00024000000000000001</v>
      </c>
      <c r="R226" s="219">
        <f>Q226*H226</f>
        <v>0.00024000000000000001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182</v>
      </c>
      <c r="AT226" s="221" t="s">
        <v>120</v>
      </c>
      <c r="AU226" s="221" t="s">
        <v>82</v>
      </c>
      <c r="AY226" s="14" t="s">
        <v>118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80</v>
      </c>
      <c r="BK226" s="222">
        <f>ROUND(I226*H226,2)</f>
        <v>0</v>
      </c>
      <c r="BL226" s="14" t="s">
        <v>182</v>
      </c>
      <c r="BM226" s="221" t="s">
        <v>486</v>
      </c>
    </row>
    <row r="227" s="2" customFormat="1" ht="33" customHeight="1">
      <c r="A227" s="35"/>
      <c r="B227" s="36"/>
      <c r="C227" s="209" t="s">
        <v>487</v>
      </c>
      <c r="D227" s="209" t="s">
        <v>120</v>
      </c>
      <c r="E227" s="210" t="s">
        <v>488</v>
      </c>
      <c r="F227" s="211" t="s">
        <v>489</v>
      </c>
      <c r="G227" s="212" t="s">
        <v>228</v>
      </c>
      <c r="H227" s="213">
        <v>4</v>
      </c>
      <c r="I227" s="214"/>
      <c r="J227" s="215">
        <f>ROUND(I227*H227,2)</f>
        <v>0</v>
      </c>
      <c r="K227" s="216"/>
      <c r="L227" s="41"/>
      <c r="M227" s="217" t="s">
        <v>1</v>
      </c>
      <c r="N227" s="218" t="s">
        <v>40</v>
      </c>
      <c r="O227" s="88"/>
      <c r="P227" s="219">
        <f>O227*H227</f>
        <v>0</v>
      </c>
      <c r="Q227" s="219">
        <v>0.00038000000000000002</v>
      </c>
      <c r="R227" s="219">
        <f>Q227*H227</f>
        <v>0.0015200000000000001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182</v>
      </c>
      <c r="AT227" s="221" t="s">
        <v>120</v>
      </c>
      <c r="AU227" s="221" t="s">
        <v>82</v>
      </c>
      <c r="AY227" s="14" t="s">
        <v>118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80</v>
      </c>
      <c r="BK227" s="222">
        <f>ROUND(I227*H227,2)</f>
        <v>0</v>
      </c>
      <c r="BL227" s="14" t="s">
        <v>182</v>
      </c>
      <c r="BM227" s="221" t="s">
        <v>490</v>
      </c>
    </row>
    <row r="228" s="2" customFormat="1" ht="24.15" customHeight="1">
      <c r="A228" s="35"/>
      <c r="B228" s="36"/>
      <c r="C228" s="209" t="s">
        <v>491</v>
      </c>
      <c r="D228" s="209" t="s">
        <v>120</v>
      </c>
      <c r="E228" s="210" t="s">
        <v>492</v>
      </c>
      <c r="F228" s="211" t="s">
        <v>493</v>
      </c>
      <c r="G228" s="212" t="s">
        <v>228</v>
      </c>
      <c r="H228" s="213">
        <v>1</v>
      </c>
      <c r="I228" s="214"/>
      <c r="J228" s="215">
        <f>ROUND(I228*H228,2)</f>
        <v>0</v>
      </c>
      <c r="K228" s="216"/>
      <c r="L228" s="41"/>
      <c r="M228" s="217" t="s">
        <v>1</v>
      </c>
      <c r="N228" s="218" t="s">
        <v>40</v>
      </c>
      <c r="O228" s="88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182</v>
      </c>
      <c r="AT228" s="221" t="s">
        <v>120</v>
      </c>
      <c r="AU228" s="221" t="s">
        <v>82</v>
      </c>
      <c r="AY228" s="14" t="s">
        <v>118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80</v>
      </c>
      <c r="BK228" s="222">
        <f>ROUND(I228*H228,2)</f>
        <v>0</v>
      </c>
      <c r="BL228" s="14" t="s">
        <v>182</v>
      </c>
      <c r="BM228" s="221" t="s">
        <v>494</v>
      </c>
    </row>
    <row r="229" s="2" customFormat="1" ht="24.15" customHeight="1">
      <c r="A229" s="35"/>
      <c r="B229" s="36"/>
      <c r="C229" s="223" t="s">
        <v>495</v>
      </c>
      <c r="D229" s="223" t="s">
        <v>192</v>
      </c>
      <c r="E229" s="224" t="s">
        <v>496</v>
      </c>
      <c r="F229" s="225" t="s">
        <v>497</v>
      </c>
      <c r="G229" s="226" t="s">
        <v>498</v>
      </c>
      <c r="H229" s="227">
        <v>1</v>
      </c>
      <c r="I229" s="228"/>
      <c r="J229" s="229">
        <f>ROUND(I229*H229,2)</f>
        <v>0</v>
      </c>
      <c r="K229" s="230"/>
      <c r="L229" s="231"/>
      <c r="M229" s="232" t="s">
        <v>1</v>
      </c>
      <c r="N229" s="233" t="s">
        <v>40</v>
      </c>
      <c r="O229" s="88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251</v>
      </c>
      <c r="AT229" s="221" t="s">
        <v>192</v>
      </c>
      <c r="AU229" s="221" t="s">
        <v>82</v>
      </c>
      <c r="AY229" s="14" t="s">
        <v>118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80</v>
      </c>
      <c r="BK229" s="222">
        <f>ROUND(I229*H229,2)</f>
        <v>0</v>
      </c>
      <c r="BL229" s="14" t="s">
        <v>182</v>
      </c>
      <c r="BM229" s="221" t="s">
        <v>499</v>
      </c>
    </row>
    <row r="230" s="2" customFormat="1" ht="44.25" customHeight="1">
      <c r="A230" s="35"/>
      <c r="B230" s="36"/>
      <c r="C230" s="209" t="s">
        <v>500</v>
      </c>
      <c r="D230" s="209" t="s">
        <v>120</v>
      </c>
      <c r="E230" s="210" t="s">
        <v>501</v>
      </c>
      <c r="F230" s="211" t="s">
        <v>502</v>
      </c>
      <c r="G230" s="212" t="s">
        <v>143</v>
      </c>
      <c r="H230" s="213">
        <v>0.012</v>
      </c>
      <c r="I230" s="214"/>
      <c r="J230" s="215">
        <f>ROUND(I230*H230,2)</f>
        <v>0</v>
      </c>
      <c r="K230" s="216"/>
      <c r="L230" s="41"/>
      <c r="M230" s="217" t="s">
        <v>1</v>
      </c>
      <c r="N230" s="218" t="s">
        <v>40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182</v>
      </c>
      <c r="AT230" s="221" t="s">
        <v>120</v>
      </c>
      <c r="AU230" s="221" t="s">
        <v>82</v>
      </c>
      <c r="AY230" s="14" t="s">
        <v>118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80</v>
      </c>
      <c r="BK230" s="222">
        <f>ROUND(I230*H230,2)</f>
        <v>0</v>
      </c>
      <c r="BL230" s="14" t="s">
        <v>182</v>
      </c>
      <c r="BM230" s="221" t="s">
        <v>503</v>
      </c>
    </row>
    <row r="231" s="12" customFormat="1" ht="22.8" customHeight="1">
      <c r="A231" s="12"/>
      <c r="B231" s="193"/>
      <c r="C231" s="194"/>
      <c r="D231" s="195" t="s">
        <v>74</v>
      </c>
      <c r="E231" s="207" t="s">
        <v>504</v>
      </c>
      <c r="F231" s="207" t="s">
        <v>505</v>
      </c>
      <c r="G231" s="194"/>
      <c r="H231" s="194"/>
      <c r="I231" s="197"/>
      <c r="J231" s="208">
        <f>BK231</f>
        <v>0</v>
      </c>
      <c r="K231" s="194"/>
      <c r="L231" s="199"/>
      <c r="M231" s="200"/>
      <c r="N231" s="201"/>
      <c r="O231" s="201"/>
      <c r="P231" s="202">
        <f>SUM(P232:P247)</f>
        <v>0</v>
      </c>
      <c r="Q231" s="201"/>
      <c r="R231" s="202">
        <f>SUM(R232:R247)</f>
        <v>0.95761589999999996</v>
      </c>
      <c r="S231" s="201"/>
      <c r="T231" s="203">
        <f>SUM(T232:T247)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4" t="s">
        <v>82</v>
      </c>
      <c r="AT231" s="205" t="s">
        <v>74</v>
      </c>
      <c r="AU231" s="205" t="s">
        <v>80</v>
      </c>
      <c r="AY231" s="204" t="s">
        <v>118</v>
      </c>
      <c r="BK231" s="206">
        <f>SUM(BK232:BK247)</f>
        <v>0</v>
      </c>
    </row>
    <row r="232" s="2" customFormat="1" ht="24.15" customHeight="1">
      <c r="A232" s="35"/>
      <c r="B232" s="36"/>
      <c r="C232" s="209" t="s">
        <v>506</v>
      </c>
      <c r="D232" s="209" t="s">
        <v>120</v>
      </c>
      <c r="E232" s="210" t="s">
        <v>507</v>
      </c>
      <c r="F232" s="211" t="s">
        <v>508</v>
      </c>
      <c r="G232" s="212" t="s">
        <v>161</v>
      </c>
      <c r="H232" s="213">
        <v>2.0880000000000001</v>
      </c>
      <c r="I232" s="214"/>
      <c r="J232" s="215">
        <f>ROUND(I232*H232,2)</f>
        <v>0</v>
      </c>
      <c r="K232" s="216"/>
      <c r="L232" s="41"/>
      <c r="M232" s="217" t="s">
        <v>1</v>
      </c>
      <c r="N232" s="218" t="s">
        <v>40</v>
      </c>
      <c r="O232" s="88"/>
      <c r="P232" s="219">
        <f>O232*H232</f>
        <v>0</v>
      </c>
      <c r="Q232" s="219">
        <v>5.0000000000000002E-05</v>
      </c>
      <c r="R232" s="219">
        <f>Q232*H232</f>
        <v>0.0001044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182</v>
      </c>
      <c r="AT232" s="221" t="s">
        <v>120</v>
      </c>
      <c r="AU232" s="221" t="s">
        <v>82</v>
      </c>
      <c r="AY232" s="14" t="s">
        <v>118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80</v>
      </c>
      <c r="BK232" s="222">
        <f>ROUND(I232*H232,2)</f>
        <v>0</v>
      </c>
      <c r="BL232" s="14" t="s">
        <v>182</v>
      </c>
      <c r="BM232" s="221" t="s">
        <v>509</v>
      </c>
    </row>
    <row r="233" s="2" customFormat="1" ht="24.15" customHeight="1">
      <c r="A233" s="35"/>
      <c r="B233" s="36"/>
      <c r="C233" s="223" t="s">
        <v>510</v>
      </c>
      <c r="D233" s="223" t="s">
        <v>192</v>
      </c>
      <c r="E233" s="224" t="s">
        <v>511</v>
      </c>
      <c r="F233" s="225" t="s">
        <v>512</v>
      </c>
      <c r="G233" s="226" t="s">
        <v>143</v>
      </c>
      <c r="H233" s="227">
        <v>0.11700000000000001</v>
      </c>
      <c r="I233" s="228"/>
      <c r="J233" s="229">
        <f>ROUND(I233*H233,2)</f>
        <v>0</v>
      </c>
      <c r="K233" s="230"/>
      <c r="L233" s="231"/>
      <c r="M233" s="232" t="s">
        <v>1</v>
      </c>
      <c r="N233" s="233" t="s">
        <v>40</v>
      </c>
      <c r="O233" s="88"/>
      <c r="P233" s="219">
        <f>O233*H233</f>
        <v>0</v>
      </c>
      <c r="Q233" s="219">
        <v>1</v>
      </c>
      <c r="R233" s="219">
        <f>Q233*H233</f>
        <v>0.11700000000000001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251</v>
      </c>
      <c r="AT233" s="221" t="s">
        <v>192</v>
      </c>
      <c r="AU233" s="221" t="s">
        <v>82</v>
      </c>
      <c r="AY233" s="14" t="s">
        <v>118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80</v>
      </c>
      <c r="BK233" s="222">
        <f>ROUND(I233*H233,2)</f>
        <v>0</v>
      </c>
      <c r="BL233" s="14" t="s">
        <v>182</v>
      </c>
      <c r="BM233" s="221" t="s">
        <v>513</v>
      </c>
    </row>
    <row r="234" s="2" customFormat="1" ht="24.15" customHeight="1">
      <c r="A234" s="35"/>
      <c r="B234" s="36"/>
      <c r="C234" s="209" t="s">
        <v>514</v>
      </c>
      <c r="D234" s="209" t="s">
        <v>120</v>
      </c>
      <c r="E234" s="210" t="s">
        <v>515</v>
      </c>
      <c r="F234" s="211" t="s">
        <v>516</v>
      </c>
      <c r="G234" s="212" t="s">
        <v>517</v>
      </c>
      <c r="H234" s="213">
        <v>313.92000000000002</v>
      </c>
      <c r="I234" s="214"/>
      <c r="J234" s="215">
        <f>ROUND(I234*H234,2)</f>
        <v>0</v>
      </c>
      <c r="K234" s="216"/>
      <c r="L234" s="41"/>
      <c r="M234" s="217" t="s">
        <v>1</v>
      </c>
      <c r="N234" s="218" t="s">
        <v>40</v>
      </c>
      <c r="O234" s="88"/>
      <c r="P234" s="219">
        <f>O234*H234</f>
        <v>0</v>
      </c>
      <c r="Q234" s="219">
        <v>6.0000000000000002E-05</v>
      </c>
      <c r="R234" s="219">
        <f>Q234*H234</f>
        <v>0.0188352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182</v>
      </c>
      <c r="AT234" s="221" t="s">
        <v>120</v>
      </c>
      <c r="AU234" s="221" t="s">
        <v>82</v>
      </c>
      <c r="AY234" s="14" t="s">
        <v>118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80</v>
      </c>
      <c r="BK234" s="222">
        <f>ROUND(I234*H234,2)</f>
        <v>0</v>
      </c>
      <c r="BL234" s="14" t="s">
        <v>182</v>
      </c>
      <c r="BM234" s="221" t="s">
        <v>518</v>
      </c>
    </row>
    <row r="235" s="2" customFormat="1" ht="16.5" customHeight="1">
      <c r="A235" s="35"/>
      <c r="B235" s="36"/>
      <c r="C235" s="223" t="s">
        <v>519</v>
      </c>
      <c r="D235" s="223" t="s">
        <v>192</v>
      </c>
      <c r="E235" s="224" t="s">
        <v>520</v>
      </c>
      <c r="F235" s="225" t="s">
        <v>521</v>
      </c>
      <c r="G235" s="226" t="s">
        <v>143</v>
      </c>
      <c r="H235" s="227">
        <v>0.33900000000000002</v>
      </c>
      <c r="I235" s="228"/>
      <c r="J235" s="229">
        <f>ROUND(I235*H235,2)</f>
        <v>0</v>
      </c>
      <c r="K235" s="230"/>
      <c r="L235" s="231"/>
      <c r="M235" s="232" t="s">
        <v>1</v>
      </c>
      <c r="N235" s="233" t="s">
        <v>40</v>
      </c>
      <c r="O235" s="88"/>
      <c r="P235" s="219">
        <f>O235*H235</f>
        <v>0</v>
      </c>
      <c r="Q235" s="219">
        <v>1</v>
      </c>
      <c r="R235" s="219">
        <f>Q235*H235</f>
        <v>0.33900000000000002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251</v>
      </c>
      <c r="AT235" s="221" t="s">
        <v>192</v>
      </c>
      <c r="AU235" s="221" t="s">
        <v>82</v>
      </c>
      <c r="AY235" s="14" t="s">
        <v>118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80</v>
      </c>
      <c r="BK235" s="222">
        <f>ROUND(I235*H235,2)</f>
        <v>0</v>
      </c>
      <c r="BL235" s="14" t="s">
        <v>182</v>
      </c>
      <c r="BM235" s="221" t="s">
        <v>522</v>
      </c>
    </row>
    <row r="236" s="2" customFormat="1" ht="24.15" customHeight="1">
      <c r="A236" s="35"/>
      <c r="B236" s="36"/>
      <c r="C236" s="209" t="s">
        <v>523</v>
      </c>
      <c r="D236" s="209" t="s">
        <v>120</v>
      </c>
      <c r="E236" s="210" t="s">
        <v>524</v>
      </c>
      <c r="F236" s="211" t="s">
        <v>525</v>
      </c>
      <c r="G236" s="212" t="s">
        <v>517</v>
      </c>
      <c r="H236" s="213">
        <v>36.289999999999999</v>
      </c>
      <c r="I236" s="214"/>
      <c r="J236" s="215">
        <f>ROUND(I236*H236,2)</f>
        <v>0</v>
      </c>
      <c r="K236" s="216"/>
      <c r="L236" s="41"/>
      <c r="M236" s="217" t="s">
        <v>1</v>
      </c>
      <c r="N236" s="218" t="s">
        <v>40</v>
      </c>
      <c r="O236" s="88"/>
      <c r="P236" s="219">
        <f>O236*H236</f>
        <v>0</v>
      </c>
      <c r="Q236" s="219">
        <v>6.0000000000000002E-05</v>
      </c>
      <c r="R236" s="219">
        <f>Q236*H236</f>
        <v>0.0021773999999999999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182</v>
      </c>
      <c r="AT236" s="221" t="s">
        <v>120</v>
      </c>
      <c r="AU236" s="221" t="s">
        <v>82</v>
      </c>
      <c r="AY236" s="14" t="s">
        <v>118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80</v>
      </c>
      <c r="BK236" s="222">
        <f>ROUND(I236*H236,2)</f>
        <v>0</v>
      </c>
      <c r="BL236" s="14" t="s">
        <v>182</v>
      </c>
      <c r="BM236" s="221" t="s">
        <v>526</v>
      </c>
    </row>
    <row r="237" s="2" customFormat="1" ht="24.15" customHeight="1">
      <c r="A237" s="35"/>
      <c r="B237" s="36"/>
      <c r="C237" s="223" t="s">
        <v>527</v>
      </c>
      <c r="D237" s="223" t="s">
        <v>192</v>
      </c>
      <c r="E237" s="224" t="s">
        <v>528</v>
      </c>
      <c r="F237" s="225" t="s">
        <v>529</v>
      </c>
      <c r="G237" s="226" t="s">
        <v>218</v>
      </c>
      <c r="H237" s="227">
        <v>1.728</v>
      </c>
      <c r="I237" s="228"/>
      <c r="J237" s="229">
        <f>ROUND(I237*H237,2)</f>
        <v>0</v>
      </c>
      <c r="K237" s="230"/>
      <c r="L237" s="231"/>
      <c r="M237" s="232" t="s">
        <v>1</v>
      </c>
      <c r="N237" s="233" t="s">
        <v>40</v>
      </c>
      <c r="O237" s="88"/>
      <c r="P237" s="219">
        <f>O237*H237</f>
        <v>0</v>
      </c>
      <c r="Q237" s="219">
        <v>0.010800000000000001</v>
      </c>
      <c r="R237" s="219">
        <f>Q237*H237</f>
        <v>0.018662399999999999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251</v>
      </c>
      <c r="AT237" s="221" t="s">
        <v>192</v>
      </c>
      <c r="AU237" s="221" t="s">
        <v>82</v>
      </c>
      <c r="AY237" s="14" t="s">
        <v>118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80</v>
      </c>
      <c r="BK237" s="222">
        <f>ROUND(I237*H237,2)</f>
        <v>0</v>
      </c>
      <c r="BL237" s="14" t="s">
        <v>182</v>
      </c>
      <c r="BM237" s="221" t="s">
        <v>530</v>
      </c>
    </row>
    <row r="238" s="2" customFormat="1" ht="24.15" customHeight="1">
      <c r="A238" s="35"/>
      <c r="B238" s="36"/>
      <c r="C238" s="223" t="s">
        <v>531</v>
      </c>
      <c r="D238" s="223" t="s">
        <v>192</v>
      </c>
      <c r="E238" s="224" t="s">
        <v>532</v>
      </c>
      <c r="F238" s="225" t="s">
        <v>533</v>
      </c>
      <c r="G238" s="226" t="s">
        <v>228</v>
      </c>
      <c r="H238" s="227">
        <v>1</v>
      </c>
      <c r="I238" s="228"/>
      <c r="J238" s="229">
        <f>ROUND(I238*H238,2)</f>
        <v>0</v>
      </c>
      <c r="K238" s="230"/>
      <c r="L238" s="231"/>
      <c r="M238" s="232" t="s">
        <v>1</v>
      </c>
      <c r="N238" s="233" t="s">
        <v>40</v>
      </c>
      <c r="O238" s="88"/>
      <c r="P238" s="219">
        <f>O238*H238</f>
        <v>0</v>
      </c>
      <c r="Q238" s="219">
        <v>0.0024199999999999998</v>
      </c>
      <c r="R238" s="219">
        <f>Q238*H238</f>
        <v>0.0024199999999999998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251</v>
      </c>
      <c r="AT238" s="221" t="s">
        <v>192</v>
      </c>
      <c r="AU238" s="221" t="s">
        <v>82</v>
      </c>
      <c r="AY238" s="14" t="s">
        <v>118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80</v>
      </c>
      <c r="BK238" s="222">
        <f>ROUND(I238*H238,2)</f>
        <v>0</v>
      </c>
      <c r="BL238" s="14" t="s">
        <v>182</v>
      </c>
      <c r="BM238" s="221" t="s">
        <v>534</v>
      </c>
    </row>
    <row r="239" s="2" customFormat="1" ht="21.75" customHeight="1">
      <c r="A239" s="35"/>
      <c r="B239" s="36"/>
      <c r="C239" s="223" t="s">
        <v>535</v>
      </c>
      <c r="D239" s="223" t="s">
        <v>192</v>
      </c>
      <c r="E239" s="224" t="s">
        <v>536</v>
      </c>
      <c r="F239" s="225" t="s">
        <v>537</v>
      </c>
      <c r="G239" s="226" t="s">
        <v>143</v>
      </c>
      <c r="H239" s="227">
        <v>0.021000000000000001</v>
      </c>
      <c r="I239" s="228"/>
      <c r="J239" s="229">
        <f>ROUND(I239*H239,2)</f>
        <v>0</v>
      </c>
      <c r="K239" s="230"/>
      <c r="L239" s="231"/>
      <c r="M239" s="232" t="s">
        <v>1</v>
      </c>
      <c r="N239" s="233" t="s">
        <v>40</v>
      </c>
      <c r="O239" s="88"/>
      <c r="P239" s="219">
        <f>O239*H239</f>
        <v>0</v>
      </c>
      <c r="Q239" s="219">
        <v>1</v>
      </c>
      <c r="R239" s="219">
        <f>Q239*H239</f>
        <v>0.021000000000000001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251</v>
      </c>
      <c r="AT239" s="221" t="s">
        <v>192</v>
      </c>
      <c r="AU239" s="221" t="s">
        <v>82</v>
      </c>
      <c r="AY239" s="14" t="s">
        <v>118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80</v>
      </c>
      <c r="BK239" s="222">
        <f>ROUND(I239*H239,2)</f>
        <v>0</v>
      </c>
      <c r="BL239" s="14" t="s">
        <v>182</v>
      </c>
      <c r="BM239" s="221" t="s">
        <v>538</v>
      </c>
    </row>
    <row r="240" s="2" customFormat="1" ht="24.15" customHeight="1">
      <c r="A240" s="35"/>
      <c r="B240" s="36"/>
      <c r="C240" s="209" t="s">
        <v>539</v>
      </c>
      <c r="D240" s="209" t="s">
        <v>120</v>
      </c>
      <c r="E240" s="210" t="s">
        <v>540</v>
      </c>
      <c r="F240" s="211" t="s">
        <v>541</v>
      </c>
      <c r="G240" s="212" t="s">
        <v>517</v>
      </c>
      <c r="H240" s="213">
        <v>65.75</v>
      </c>
      <c r="I240" s="214"/>
      <c r="J240" s="215">
        <f>ROUND(I240*H240,2)</f>
        <v>0</v>
      </c>
      <c r="K240" s="216"/>
      <c r="L240" s="41"/>
      <c r="M240" s="217" t="s">
        <v>1</v>
      </c>
      <c r="N240" s="218" t="s">
        <v>40</v>
      </c>
      <c r="O240" s="88"/>
      <c r="P240" s="219">
        <f>O240*H240</f>
        <v>0</v>
      </c>
      <c r="Q240" s="219">
        <v>5.0000000000000002E-05</v>
      </c>
      <c r="R240" s="219">
        <f>Q240*H240</f>
        <v>0.0032875000000000001</v>
      </c>
      <c r="S240" s="219">
        <v>0</v>
      </c>
      <c r="T240" s="22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1" t="s">
        <v>182</v>
      </c>
      <c r="AT240" s="221" t="s">
        <v>120</v>
      </c>
      <c r="AU240" s="221" t="s">
        <v>82</v>
      </c>
      <c r="AY240" s="14" t="s">
        <v>118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80</v>
      </c>
      <c r="BK240" s="222">
        <f>ROUND(I240*H240,2)</f>
        <v>0</v>
      </c>
      <c r="BL240" s="14" t="s">
        <v>182</v>
      </c>
      <c r="BM240" s="221" t="s">
        <v>542</v>
      </c>
    </row>
    <row r="241" s="2" customFormat="1" ht="21.75" customHeight="1">
      <c r="A241" s="35"/>
      <c r="B241" s="36"/>
      <c r="C241" s="223" t="s">
        <v>543</v>
      </c>
      <c r="D241" s="223" t="s">
        <v>192</v>
      </c>
      <c r="E241" s="224" t="s">
        <v>544</v>
      </c>
      <c r="F241" s="225" t="s">
        <v>545</v>
      </c>
      <c r="G241" s="226" t="s">
        <v>143</v>
      </c>
      <c r="H241" s="227">
        <v>0.0050000000000000001</v>
      </c>
      <c r="I241" s="228"/>
      <c r="J241" s="229">
        <f>ROUND(I241*H241,2)</f>
        <v>0</v>
      </c>
      <c r="K241" s="230"/>
      <c r="L241" s="231"/>
      <c r="M241" s="232" t="s">
        <v>1</v>
      </c>
      <c r="N241" s="233" t="s">
        <v>40</v>
      </c>
      <c r="O241" s="88"/>
      <c r="P241" s="219">
        <f>O241*H241</f>
        <v>0</v>
      </c>
      <c r="Q241" s="219">
        <v>1</v>
      </c>
      <c r="R241" s="219">
        <f>Q241*H241</f>
        <v>0.0050000000000000001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251</v>
      </c>
      <c r="AT241" s="221" t="s">
        <v>192</v>
      </c>
      <c r="AU241" s="221" t="s">
        <v>82</v>
      </c>
      <c r="AY241" s="14" t="s">
        <v>118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80</v>
      </c>
      <c r="BK241" s="222">
        <f>ROUND(I241*H241,2)</f>
        <v>0</v>
      </c>
      <c r="BL241" s="14" t="s">
        <v>182</v>
      </c>
      <c r="BM241" s="221" t="s">
        <v>546</v>
      </c>
    </row>
    <row r="242" s="2" customFormat="1" ht="21.75" customHeight="1">
      <c r="A242" s="35"/>
      <c r="B242" s="36"/>
      <c r="C242" s="223" t="s">
        <v>547</v>
      </c>
      <c r="D242" s="223" t="s">
        <v>192</v>
      </c>
      <c r="E242" s="224" t="s">
        <v>548</v>
      </c>
      <c r="F242" s="225" t="s">
        <v>549</v>
      </c>
      <c r="G242" s="226" t="s">
        <v>143</v>
      </c>
      <c r="H242" s="227">
        <v>0.012999999999999999</v>
      </c>
      <c r="I242" s="228"/>
      <c r="J242" s="229">
        <f>ROUND(I242*H242,2)</f>
        <v>0</v>
      </c>
      <c r="K242" s="230"/>
      <c r="L242" s="231"/>
      <c r="M242" s="232" t="s">
        <v>1</v>
      </c>
      <c r="N242" s="233" t="s">
        <v>40</v>
      </c>
      <c r="O242" s="88"/>
      <c r="P242" s="219">
        <f>O242*H242</f>
        <v>0</v>
      </c>
      <c r="Q242" s="219">
        <v>1</v>
      </c>
      <c r="R242" s="219">
        <f>Q242*H242</f>
        <v>0.012999999999999999</v>
      </c>
      <c r="S242" s="219">
        <v>0</v>
      </c>
      <c r="T242" s="22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1" t="s">
        <v>251</v>
      </c>
      <c r="AT242" s="221" t="s">
        <v>192</v>
      </c>
      <c r="AU242" s="221" t="s">
        <v>82</v>
      </c>
      <c r="AY242" s="14" t="s">
        <v>118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80</v>
      </c>
      <c r="BK242" s="222">
        <f>ROUND(I242*H242,2)</f>
        <v>0</v>
      </c>
      <c r="BL242" s="14" t="s">
        <v>182</v>
      </c>
      <c r="BM242" s="221" t="s">
        <v>550</v>
      </c>
    </row>
    <row r="243" s="2" customFormat="1" ht="24.15" customHeight="1">
      <c r="A243" s="35"/>
      <c r="B243" s="36"/>
      <c r="C243" s="223" t="s">
        <v>551</v>
      </c>
      <c r="D243" s="223" t="s">
        <v>192</v>
      </c>
      <c r="E243" s="224" t="s">
        <v>552</v>
      </c>
      <c r="F243" s="225" t="s">
        <v>553</v>
      </c>
      <c r="G243" s="226" t="s">
        <v>143</v>
      </c>
      <c r="H243" s="227">
        <v>0.052999999999999998</v>
      </c>
      <c r="I243" s="228"/>
      <c r="J243" s="229">
        <f>ROUND(I243*H243,2)</f>
        <v>0</v>
      </c>
      <c r="K243" s="230"/>
      <c r="L243" s="231"/>
      <c r="M243" s="232" t="s">
        <v>1</v>
      </c>
      <c r="N243" s="233" t="s">
        <v>40</v>
      </c>
      <c r="O243" s="88"/>
      <c r="P243" s="219">
        <f>O243*H243</f>
        <v>0</v>
      </c>
      <c r="Q243" s="219">
        <v>1</v>
      </c>
      <c r="R243" s="219">
        <f>Q243*H243</f>
        <v>0.052999999999999998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251</v>
      </c>
      <c r="AT243" s="221" t="s">
        <v>192</v>
      </c>
      <c r="AU243" s="221" t="s">
        <v>82</v>
      </c>
      <c r="AY243" s="14" t="s">
        <v>118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80</v>
      </c>
      <c r="BK243" s="222">
        <f>ROUND(I243*H243,2)</f>
        <v>0</v>
      </c>
      <c r="BL243" s="14" t="s">
        <v>182</v>
      </c>
      <c r="BM243" s="221" t="s">
        <v>554</v>
      </c>
    </row>
    <row r="244" s="2" customFormat="1" ht="24.15" customHeight="1">
      <c r="A244" s="35"/>
      <c r="B244" s="36"/>
      <c r="C244" s="209" t="s">
        <v>555</v>
      </c>
      <c r="D244" s="209" t="s">
        <v>120</v>
      </c>
      <c r="E244" s="210" t="s">
        <v>556</v>
      </c>
      <c r="F244" s="211" t="s">
        <v>557</v>
      </c>
      <c r="G244" s="212" t="s">
        <v>517</v>
      </c>
      <c r="H244" s="213">
        <v>322.57999999999998</v>
      </c>
      <c r="I244" s="214"/>
      <c r="J244" s="215">
        <f>ROUND(I244*H244,2)</f>
        <v>0</v>
      </c>
      <c r="K244" s="216"/>
      <c r="L244" s="41"/>
      <c r="M244" s="217" t="s">
        <v>1</v>
      </c>
      <c r="N244" s="218" t="s">
        <v>40</v>
      </c>
      <c r="O244" s="88"/>
      <c r="P244" s="219">
        <f>O244*H244</f>
        <v>0</v>
      </c>
      <c r="Q244" s="219">
        <v>5.0000000000000002E-05</v>
      </c>
      <c r="R244" s="219">
        <f>Q244*H244</f>
        <v>0.016129000000000001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182</v>
      </c>
      <c r="AT244" s="221" t="s">
        <v>120</v>
      </c>
      <c r="AU244" s="221" t="s">
        <v>82</v>
      </c>
      <c r="AY244" s="14" t="s">
        <v>118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80</v>
      </c>
      <c r="BK244" s="222">
        <f>ROUND(I244*H244,2)</f>
        <v>0</v>
      </c>
      <c r="BL244" s="14" t="s">
        <v>182</v>
      </c>
      <c r="BM244" s="221" t="s">
        <v>558</v>
      </c>
    </row>
    <row r="245" s="2" customFormat="1" ht="24.15" customHeight="1">
      <c r="A245" s="35"/>
      <c r="B245" s="36"/>
      <c r="C245" s="223" t="s">
        <v>559</v>
      </c>
      <c r="D245" s="223" t="s">
        <v>192</v>
      </c>
      <c r="E245" s="224" t="s">
        <v>552</v>
      </c>
      <c r="F245" s="225" t="s">
        <v>553</v>
      </c>
      <c r="G245" s="226" t="s">
        <v>143</v>
      </c>
      <c r="H245" s="227">
        <v>0.32000000000000001</v>
      </c>
      <c r="I245" s="228"/>
      <c r="J245" s="229">
        <f>ROUND(I245*H245,2)</f>
        <v>0</v>
      </c>
      <c r="K245" s="230"/>
      <c r="L245" s="231"/>
      <c r="M245" s="232" t="s">
        <v>1</v>
      </c>
      <c r="N245" s="233" t="s">
        <v>40</v>
      </c>
      <c r="O245" s="88"/>
      <c r="P245" s="219">
        <f>O245*H245</f>
        <v>0</v>
      </c>
      <c r="Q245" s="219">
        <v>1</v>
      </c>
      <c r="R245" s="219">
        <f>Q245*H245</f>
        <v>0.32000000000000001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251</v>
      </c>
      <c r="AT245" s="221" t="s">
        <v>192</v>
      </c>
      <c r="AU245" s="221" t="s">
        <v>82</v>
      </c>
      <c r="AY245" s="14" t="s">
        <v>118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80</v>
      </c>
      <c r="BK245" s="222">
        <f>ROUND(I245*H245,2)</f>
        <v>0</v>
      </c>
      <c r="BL245" s="14" t="s">
        <v>182</v>
      </c>
      <c r="BM245" s="221" t="s">
        <v>560</v>
      </c>
    </row>
    <row r="246" s="2" customFormat="1" ht="21.75" customHeight="1">
      <c r="A246" s="35"/>
      <c r="B246" s="36"/>
      <c r="C246" s="223" t="s">
        <v>561</v>
      </c>
      <c r="D246" s="223" t="s">
        <v>192</v>
      </c>
      <c r="E246" s="224" t="s">
        <v>544</v>
      </c>
      <c r="F246" s="225" t="s">
        <v>545</v>
      </c>
      <c r="G246" s="226" t="s">
        <v>143</v>
      </c>
      <c r="H246" s="227">
        <v>0.028000000000000001</v>
      </c>
      <c r="I246" s="228"/>
      <c r="J246" s="229">
        <f>ROUND(I246*H246,2)</f>
        <v>0</v>
      </c>
      <c r="K246" s="230"/>
      <c r="L246" s="231"/>
      <c r="M246" s="232" t="s">
        <v>1</v>
      </c>
      <c r="N246" s="233" t="s">
        <v>40</v>
      </c>
      <c r="O246" s="88"/>
      <c r="P246" s="219">
        <f>O246*H246</f>
        <v>0</v>
      </c>
      <c r="Q246" s="219">
        <v>1</v>
      </c>
      <c r="R246" s="219">
        <f>Q246*H246</f>
        <v>0.028000000000000001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251</v>
      </c>
      <c r="AT246" s="221" t="s">
        <v>192</v>
      </c>
      <c r="AU246" s="221" t="s">
        <v>82</v>
      </c>
      <c r="AY246" s="14" t="s">
        <v>118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80</v>
      </c>
      <c r="BK246" s="222">
        <f>ROUND(I246*H246,2)</f>
        <v>0</v>
      </c>
      <c r="BL246" s="14" t="s">
        <v>182</v>
      </c>
      <c r="BM246" s="221" t="s">
        <v>562</v>
      </c>
    </row>
    <row r="247" s="2" customFormat="1" ht="49.05" customHeight="1">
      <c r="A247" s="35"/>
      <c r="B247" s="36"/>
      <c r="C247" s="209" t="s">
        <v>563</v>
      </c>
      <c r="D247" s="209" t="s">
        <v>120</v>
      </c>
      <c r="E247" s="210" t="s">
        <v>564</v>
      </c>
      <c r="F247" s="211" t="s">
        <v>565</v>
      </c>
      <c r="G247" s="212" t="s">
        <v>143</v>
      </c>
      <c r="H247" s="213">
        <v>0.95799999999999996</v>
      </c>
      <c r="I247" s="214"/>
      <c r="J247" s="215">
        <f>ROUND(I247*H247,2)</f>
        <v>0</v>
      </c>
      <c r="K247" s="216"/>
      <c r="L247" s="41"/>
      <c r="M247" s="217" t="s">
        <v>1</v>
      </c>
      <c r="N247" s="218" t="s">
        <v>40</v>
      </c>
      <c r="O247" s="88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182</v>
      </c>
      <c r="AT247" s="221" t="s">
        <v>120</v>
      </c>
      <c r="AU247" s="221" t="s">
        <v>82</v>
      </c>
      <c r="AY247" s="14" t="s">
        <v>118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80</v>
      </c>
      <c r="BK247" s="222">
        <f>ROUND(I247*H247,2)</f>
        <v>0</v>
      </c>
      <c r="BL247" s="14" t="s">
        <v>182</v>
      </c>
      <c r="BM247" s="221" t="s">
        <v>566</v>
      </c>
    </row>
    <row r="248" s="12" customFormat="1" ht="22.8" customHeight="1">
      <c r="A248" s="12"/>
      <c r="B248" s="193"/>
      <c r="C248" s="194"/>
      <c r="D248" s="195" t="s">
        <v>74</v>
      </c>
      <c r="E248" s="207" t="s">
        <v>567</v>
      </c>
      <c r="F248" s="207" t="s">
        <v>568</v>
      </c>
      <c r="G248" s="194"/>
      <c r="H248" s="194"/>
      <c r="I248" s="197"/>
      <c r="J248" s="208">
        <f>BK248</f>
        <v>0</v>
      </c>
      <c r="K248" s="194"/>
      <c r="L248" s="199"/>
      <c r="M248" s="200"/>
      <c r="N248" s="201"/>
      <c r="O248" s="201"/>
      <c r="P248" s="202">
        <f>SUM(P249:P258)</f>
        <v>0</v>
      </c>
      <c r="Q248" s="201"/>
      <c r="R248" s="202">
        <f>SUM(R249:R258)</f>
        <v>0.053701460000000006</v>
      </c>
      <c r="S248" s="201"/>
      <c r="T248" s="203">
        <f>SUM(T249:T258)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4" t="s">
        <v>82</v>
      </c>
      <c r="AT248" s="205" t="s">
        <v>74</v>
      </c>
      <c r="AU248" s="205" t="s">
        <v>80</v>
      </c>
      <c r="AY248" s="204" t="s">
        <v>118</v>
      </c>
      <c r="BK248" s="206">
        <f>SUM(BK249:BK258)</f>
        <v>0</v>
      </c>
    </row>
    <row r="249" s="2" customFormat="1" ht="24.15" customHeight="1">
      <c r="A249" s="35"/>
      <c r="B249" s="36"/>
      <c r="C249" s="209" t="s">
        <v>569</v>
      </c>
      <c r="D249" s="209" t="s">
        <v>120</v>
      </c>
      <c r="E249" s="210" t="s">
        <v>570</v>
      </c>
      <c r="F249" s="211" t="s">
        <v>571</v>
      </c>
      <c r="G249" s="212" t="s">
        <v>161</v>
      </c>
      <c r="H249" s="213">
        <v>25.132999999999999</v>
      </c>
      <c r="I249" s="214"/>
      <c r="J249" s="215">
        <f>ROUND(I249*H249,2)</f>
        <v>0</v>
      </c>
      <c r="K249" s="216"/>
      <c r="L249" s="41"/>
      <c r="M249" s="217" t="s">
        <v>1</v>
      </c>
      <c r="N249" s="218" t="s">
        <v>40</v>
      </c>
      <c r="O249" s="88"/>
      <c r="P249" s="219">
        <f>O249*H249</f>
        <v>0</v>
      </c>
      <c r="Q249" s="219">
        <v>0.00013999999999999999</v>
      </c>
      <c r="R249" s="219">
        <f>Q249*H249</f>
        <v>0.0035186199999999996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182</v>
      </c>
      <c r="AT249" s="221" t="s">
        <v>120</v>
      </c>
      <c r="AU249" s="221" t="s">
        <v>82</v>
      </c>
      <c r="AY249" s="14" t="s">
        <v>118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80</v>
      </c>
      <c r="BK249" s="222">
        <f>ROUND(I249*H249,2)</f>
        <v>0</v>
      </c>
      <c r="BL249" s="14" t="s">
        <v>182</v>
      </c>
      <c r="BM249" s="221" t="s">
        <v>572</v>
      </c>
    </row>
    <row r="250" s="2" customFormat="1" ht="24.15" customHeight="1">
      <c r="A250" s="35"/>
      <c r="B250" s="36"/>
      <c r="C250" s="209" t="s">
        <v>573</v>
      </c>
      <c r="D250" s="209" t="s">
        <v>120</v>
      </c>
      <c r="E250" s="210" t="s">
        <v>574</v>
      </c>
      <c r="F250" s="211" t="s">
        <v>575</v>
      </c>
      <c r="G250" s="212" t="s">
        <v>161</v>
      </c>
      <c r="H250" s="213">
        <v>13.375999999999999</v>
      </c>
      <c r="I250" s="214"/>
      <c r="J250" s="215">
        <f>ROUND(I250*H250,2)</f>
        <v>0</v>
      </c>
      <c r="K250" s="216"/>
      <c r="L250" s="41"/>
      <c r="M250" s="217" t="s">
        <v>1</v>
      </c>
      <c r="N250" s="218" t="s">
        <v>40</v>
      </c>
      <c r="O250" s="88"/>
      <c r="P250" s="219">
        <f>O250*H250</f>
        <v>0</v>
      </c>
      <c r="Q250" s="219">
        <v>0.00012</v>
      </c>
      <c r="R250" s="219">
        <f>Q250*H250</f>
        <v>0.00160512</v>
      </c>
      <c r="S250" s="219">
        <v>0</v>
      </c>
      <c r="T250" s="22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1" t="s">
        <v>182</v>
      </c>
      <c r="AT250" s="221" t="s">
        <v>120</v>
      </c>
      <c r="AU250" s="221" t="s">
        <v>82</v>
      </c>
      <c r="AY250" s="14" t="s">
        <v>118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4" t="s">
        <v>80</v>
      </c>
      <c r="BK250" s="222">
        <f>ROUND(I250*H250,2)</f>
        <v>0</v>
      </c>
      <c r="BL250" s="14" t="s">
        <v>182</v>
      </c>
      <c r="BM250" s="221" t="s">
        <v>576</v>
      </c>
    </row>
    <row r="251" s="2" customFormat="1" ht="24.15" customHeight="1">
      <c r="A251" s="35"/>
      <c r="B251" s="36"/>
      <c r="C251" s="209" t="s">
        <v>577</v>
      </c>
      <c r="D251" s="209" t="s">
        <v>120</v>
      </c>
      <c r="E251" s="210" t="s">
        <v>578</v>
      </c>
      <c r="F251" s="211" t="s">
        <v>579</v>
      </c>
      <c r="G251" s="212" t="s">
        <v>161</v>
      </c>
      <c r="H251" s="213">
        <v>13.375999999999999</v>
      </c>
      <c r="I251" s="214"/>
      <c r="J251" s="215">
        <f>ROUND(I251*H251,2)</f>
        <v>0</v>
      </c>
      <c r="K251" s="216"/>
      <c r="L251" s="41"/>
      <c r="M251" s="217" t="s">
        <v>1</v>
      </c>
      <c r="N251" s="218" t="s">
        <v>40</v>
      </c>
      <c r="O251" s="88"/>
      <c r="P251" s="219">
        <f>O251*H251</f>
        <v>0</v>
      </c>
      <c r="Q251" s="219">
        <v>0.00012</v>
      </c>
      <c r="R251" s="219">
        <f>Q251*H251</f>
        <v>0.00160512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182</v>
      </c>
      <c r="AT251" s="221" t="s">
        <v>120</v>
      </c>
      <c r="AU251" s="221" t="s">
        <v>82</v>
      </c>
      <c r="AY251" s="14" t="s">
        <v>118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80</v>
      </c>
      <c r="BK251" s="222">
        <f>ROUND(I251*H251,2)</f>
        <v>0</v>
      </c>
      <c r="BL251" s="14" t="s">
        <v>182</v>
      </c>
      <c r="BM251" s="221" t="s">
        <v>580</v>
      </c>
    </row>
    <row r="252" s="2" customFormat="1" ht="24.15" customHeight="1">
      <c r="A252" s="35"/>
      <c r="B252" s="36"/>
      <c r="C252" s="209" t="s">
        <v>581</v>
      </c>
      <c r="D252" s="209" t="s">
        <v>120</v>
      </c>
      <c r="E252" s="210" t="s">
        <v>582</v>
      </c>
      <c r="F252" s="211" t="s">
        <v>583</v>
      </c>
      <c r="G252" s="212" t="s">
        <v>161</v>
      </c>
      <c r="H252" s="213">
        <v>41.049999999999997</v>
      </c>
      <c r="I252" s="214"/>
      <c r="J252" s="215">
        <f>ROUND(I252*H252,2)</f>
        <v>0</v>
      </c>
      <c r="K252" s="216"/>
      <c r="L252" s="41"/>
      <c r="M252" s="217" t="s">
        <v>1</v>
      </c>
      <c r="N252" s="218" t="s">
        <v>40</v>
      </c>
      <c r="O252" s="88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182</v>
      </c>
      <c r="AT252" s="221" t="s">
        <v>120</v>
      </c>
      <c r="AU252" s="221" t="s">
        <v>82</v>
      </c>
      <c r="AY252" s="14" t="s">
        <v>118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80</v>
      </c>
      <c r="BK252" s="222">
        <f>ROUND(I252*H252,2)</f>
        <v>0</v>
      </c>
      <c r="BL252" s="14" t="s">
        <v>182</v>
      </c>
      <c r="BM252" s="221" t="s">
        <v>584</v>
      </c>
    </row>
    <row r="253" s="2" customFormat="1" ht="16.5" customHeight="1">
      <c r="A253" s="35"/>
      <c r="B253" s="36"/>
      <c r="C253" s="223" t="s">
        <v>585</v>
      </c>
      <c r="D253" s="223" t="s">
        <v>192</v>
      </c>
      <c r="E253" s="224" t="s">
        <v>586</v>
      </c>
      <c r="F253" s="225" t="s">
        <v>587</v>
      </c>
      <c r="G253" s="226" t="s">
        <v>588</v>
      </c>
      <c r="H253" s="227">
        <v>13.130000000000001</v>
      </c>
      <c r="I253" s="228"/>
      <c r="J253" s="229">
        <f>ROUND(I253*H253,2)</f>
        <v>0</v>
      </c>
      <c r="K253" s="230"/>
      <c r="L253" s="231"/>
      <c r="M253" s="232" t="s">
        <v>1</v>
      </c>
      <c r="N253" s="233" t="s">
        <v>40</v>
      </c>
      <c r="O253" s="88"/>
      <c r="P253" s="219">
        <f>O253*H253</f>
        <v>0</v>
      </c>
      <c r="Q253" s="219">
        <v>0.001</v>
      </c>
      <c r="R253" s="219">
        <f>Q253*H253</f>
        <v>0.013130000000000001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251</v>
      </c>
      <c r="AT253" s="221" t="s">
        <v>192</v>
      </c>
      <c r="AU253" s="221" t="s">
        <v>82</v>
      </c>
      <c r="AY253" s="14" t="s">
        <v>118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80</v>
      </c>
      <c r="BK253" s="222">
        <f>ROUND(I253*H253,2)</f>
        <v>0</v>
      </c>
      <c r="BL253" s="14" t="s">
        <v>182</v>
      </c>
      <c r="BM253" s="221" t="s">
        <v>589</v>
      </c>
    </row>
    <row r="254" s="2" customFormat="1" ht="37.8" customHeight="1">
      <c r="A254" s="35"/>
      <c r="B254" s="36"/>
      <c r="C254" s="209" t="s">
        <v>590</v>
      </c>
      <c r="D254" s="209" t="s">
        <v>120</v>
      </c>
      <c r="E254" s="210" t="s">
        <v>591</v>
      </c>
      <c r="F254" s="211" t="s">
        <v>592</v>
      </c>
      <c r="G254" s="212" t="s">
        <v>161</v>
      </c>
      <c r="H254" s="213">
        <v>41.049999999999997</v>
      </c>
      <c r="I254" s="214"/>
      <c r="J254" s="215">
        <f>ROUND(I254*H254,2)</f>
        <v>0</v>
      </c>
      <c r="K254" s="216"/>
      <c r="L254" s="41"/>
      <c r="M254" s="217" t="s">
        <v>1</v>
      </c>
      <c r="N254" s="218" t="s">
        <v>40</v>
      </c>
      <c r="O254" s="88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1" t="s">
        <v>182</v>
      </c>
      <c r="AT254" s="221" t="s">
        <v>120</v>
      </c>
      <c r="AU254" s="221" t="s">
        <v>82</v>
      </c>
      <c r="AY254" s="14" t="s">
        <v>118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80</v>
      </c>
      <c r="BK254" s="222">
        <f>ROUND(I254*H254,2)</f>
        <v>0</v>
      </c>
      <c r="BL254" s="14" t="s">
        <v>182</v>
      </c>
      <c r="BM254" s="221" t="s">
        <v>593</v>
      </c>
    </row>
    <row r="255" s="2" customFormat="1" ht="16.5" customHeight="1">
      <c r="A255" s="35"/>
      <c r="B255" s="36"/>
      <c r="C255" s="223" t="s">
        <v>594</v>
      </c>
      <c r="D255" s="223" t="s">
        <v>192</v>
      </c>
      <c r="E255" s="224" t="s">
        <v>595</v>
      </c>
      <c r="F255" s="225" t="s">
        <v>596</v>
      </c>
      <c r="G255" s="226" t="s">
        <v>588</v>
      </c>
      <c r="H255" s="227">
        <v>13.135999999999999</v>
      </c>
      <c r="I255" s="228"/>
      <c r="J255" s="229">
        <f>ROUND(I255*H255,2)</f>
        <v>0</v>
      </c>
      <c r="K255" s="230"/>
      <c r="L255" s="231"/>
      <c r="M255" s="232" t="s">
        <v>1</v>
      </c>
      <c r="N255" s="233" t="s">
        <v>40</v>
      </c>
      <c r="O255" s="88"/>
      <c r="P255" s="219">
        <f>O255*H255</f>
        <v>0</v>
      </c>
      <c r="Q255" s="219">
        <v>0.0016000000000000001</v>
      </c>
      <c r="R255" s="219">
        <f>Q255*H255</f>
        <v>0.021017600000000001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251</v>
      </c>
      <c r="AT255" s="221" t="s">
        <v>192</v>
      </c>
      <c r="AU255" s="221" t="s">
        <v>82</v>
      </c>
      <c r="AY255" s="14" t="s">
        <v>118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80</v>
      </c>
      <c r="BK255" s="222">
        <f>ROUND(I255*H255,2)</f>
        <v>0</v>
      </c>
      <c r="BL255" s="14" t="s">
        <v>182</v>
      </c>
      <c r="BM255" s="221" t="s">
        <v>597</v>
      </c>
    </row>
    <row r="256" s="2" customFormat="1" ht="24.15" customHeight="1">
      <c r="A256" s="35"/>
      <c r="B256" s="36"/>
      <c r="C256" s="209" t="s">
        <v>598</v>
      </c>
      <c r="D256" s="209" t="s">
        <v>120</v>
      </c>
      <c r="E256" s="210" t="s">
        <v>599</v>
      </c>
      <c r="F256" s="211" t="s">
        <v>600</v>
      </c>
      <c r="G256" s="212" t="s">
        <v>161</v>
      </c>
      <c r="H256" s="213">
        <v>13.5</v>
      </c>
      <c r="I256" s="214"/>
      <c r="J256" s="215">
        <f>ROUND(I256*H256,2)</f>
        <v>0</v>
      </c>
      <c r="K256" s="216"/>
      <c r="L256" s="41"/>
      <c r="M256" s="217" t="s">
        <v>1</v>
      </c>
      <c r="N256" s="218" t="s">
        <v>40</v>
      </c>
      <c r="O256" s="88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1" t="s">
        <v>182</v>
      </c>
      <c r="AT256" s="221" t="s">
        <v>120</v>
      </c>
      <c r="AU256" s="221" t="s">
        <v>82</v>
      </c>
      <c r="AY256" s="14" t="s">
        <v>118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4" t="s">
        <v>80</v>
      </c>
      <c r="BK256" s="222">
        <f>ROUND(I256*H256,2)</f>
        <v>0</v>
      </c>
      <c r="BL256" s="14" t="s">
        <v>182</v>
      </c>
      <c r="BM256" s="221" t="s">
        <v>601</v>
      </c>
    </row>
    <row r="257" s="2" customFormat="1" ht="37.8" customHeight="1">
      <c r="A257" s="35"/>
      <c r="B257" s="36"/>
      <c r="C257" s="209" t="s">
        <v>602</v>
      </c>
      <c r="D257" s="209" t="s">
        <v>120</v>
      </c>
      <c r="E257" s="210" t="s">
        <v>603</v>
      </c>
      <c r="F257" s="211" t="s">
        <v>604</v>
      </c>
      <c r="G257" s="212" t="s">
        <v>161</v>
      </c>
      <c r="H257" s="213">
        <v>13.5</v>
      </c>
      <c r="I257" s="214"/>
      <c r="J257" s="215">
        <f>ROUND(I257*H257,2)</f>
        <v>0</v>
      </c>
      <c r="K257" s="216"/>
      <c r="L257" s="41"/>
      <c r="M257" s="217" t="s">
        <v>1</v>
      </c>
      <c r="N257" s="218" t="s">
        <v>40</v>
      </c>
      <c r="O257" s="88"/>
      <c r="P257" s="219">
        <f>O257*H257</f>
        <v>0</v>
      </c>
      <c r="Q257" s="219">
        <v>0.00029</v>
      </c>
      <c r="R257" s="219">
        <f>Q257*H257</f>
        <v>0.0039150000000000001</v>
      </c>
      <c r="S257" s="219">
        <v>0</v>
      </c>
      <c r="T257" s="22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1" t="s">
        <v>182</v>
      </c>
      <c r="AT257" s="221" t="s">
        <v>120</v>
      </c>
      <c r="AU257" s="221" t="s">
        <v>82</v>
      </c>
      <c r="AY257" s="14" t="s">
        <v>118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80</v>
      </c>
      <c r="BK257" s="222">
        <f>ROUND(I257*H257,2)</f>
        <v>0</v>
      </c>
      <c r="BL257" s="14" t="s">
        <v>182</v>
      </c>
      <c r="BM257" s="221" t="s">
        <v>605</v>
      </c>
    </row>
    <row r="258" s="2" customFormat="1" ht="24.15" customHeight="1">
      <c r="A258" s="35"/>
      <c r="B258" s="36"/>
      <c r="C258" s="209" t="s">
        <v>606</v>
      </c>
      <c r="D258" s="209" t="s">
        <v>120</v>
      </c>
      <c r="E258" s="210" t="s">
        <v>607</v>
      </c>
      <c r="F258" s="211" t="s">
        <v>608</v>
      </c>
      <c r="G258" s="212" t="s">
        <v>161</v>
      </c>
      <c r="H258" s="213">
        <v>13.5</v>
      </c>
      <c r="I258" s="214"/>
      <c r="J258" s="215">
        <f>ROUND(I258*H258,2)</f>
        <v>0</v>
      </c>
      <c r="K258" s="216"/>
      <c r="L258" s="41"/>
      <c r="M258" s="234" t="s">
        <v>1</v>
      </c>
      <c r="N258" s="235" t="s">
        <v>40</v>
      </c>
      <c r="O258" s="236"/>
      <c r="P258" s="237">
        <f>O258*H258</f>
        <v>0</v>
      </c>
      <c r="Q258" s="237">
        <v>0.00066</v>
      </c>
      <c r="R258" s="237">
        <f>Q258*H258</f>
        <v>0.0089099999999999995</v>
      </c>
      <c r="S258" s="237">
        <v>0</v>
      </c>
      <c r="T258" s="23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182</v>
      </c>
      <c r="AT258" s="221" t="s">
        <v>120</v>
      </c>
      <c r="AU258" s="221" t="s">
        <v>82</v>
      </c>
      <c r="AY258" s="14" t="s">
        <v>118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80</v>
      </c>
      <c r="BK258" s="222">
        <f>ROUND(I258*H258,2)</f>
        <v>0</v>
      </c>
      <c r="BL258" s="14" t="s">
        <v>182</v>
      </c>
      <c r="BM258" s="221" t="s">
        <v>609</v>
      </c>
    </row>
    <row r="259" s="2" customFormat="1" ht="6.96" customHeight="1">
      <c r="A259" s="35"/>
      <c r="B259" s="63"/>
      <c r="C259" s="64"/>
      <c r="D259" s="64"/>
      <c r="E259" s="64"/>
      <c r="F259" s="64"/>
      <c r="G259" s="64"/>
      <c r="H259" s="64"/>
      <c r="I259" s="64"/>
      <c r="J259" s="64"/>
      <c r="K259" s="64"/>
      <c r="L259" s="41"/>
      <c r="M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</row>
  </sheetData>
  <sheetProtection sheet="1" autoFilter="0" formatColumns="0" formatRows="0" objects="1" scenarios="1" spinCount="100000" saltValue="6many/zXkgVDrlvLcUz9+MiDM/Y2HZ1SH7d3UOfGtlqibBBXebzyUBhCaEUaFRNyoYFAoFLuTf8foKHkPEnRlg==" hashValue="XX7Z8ssd1J0mPF5tIoJSaaLrUK3le5JaBZiVu2521FMLjKdl3lIraM6OgDy1tYg81+Sdyhlw7RO86Kd8pR0KKQ==" algorithmName="SHA-512" password="CC35"/>
  <autoFilter ref="C125:K258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2025-10-14T16:06:27Z</dcterms:created>
  <dcterms:modified xsi:type="dcterms:W3CDTF">2025-10-14T16:06:28Z</dcterms:modified>
</cp:coreProperties>
</file>